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0-7-26/FN25-26-03952/"/>
    </mc:Choice>
  </mc:AlternateContent>
  <xr:revisionPtr revIDLastSave="268" documentId="13_ncr:1_{9E2100A7-F0ED-4CB9-9C71-FA59EADABC97}" xr6:coauthVersionLast="47" xr6:coauthVersionMax="47" xr10:uidLastSave="{EE20E507-176D-45F3-BE97-12640484ECE9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Report'!$A$4:$BR$25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<sst xmlns="http://schemas.openxmlformats.org/spreadsheetml/2006/main" count="1107" uniqueCount="535">
  <si>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</si>
  <si>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</si>
  <si>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</si>
  <si>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</si>
  <si>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</si>
  <si>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</si>
  <si>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</si>
  <si>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</si>
  <si>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</si>
  <si>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</si>
  <si>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</si>
  <si>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</si>
  <si>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</si>
  <si>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</si>
  <si>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</si>
  <si>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</si>
  <si>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</si>
  <si>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</si>
  <si>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</si>
  <si>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</si>
  <si>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</si>
  <si>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</si>
  <si>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</si>
  <si>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</si>
  <si>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</si>
  <si>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</si>
  <si>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</si>
  <si>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</si>
  <si>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</si>
  <si>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</si>
  <si>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</si>
  <si>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</si>
  <si>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</si>
  <si>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</si>
  <si>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</si>
  <si>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</si>
  <si>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</si>
  <si>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</si>
  <si>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</si>
  <si>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</si>
  <si>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</si>
  <si>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</si>
  <si>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</si>
  <si>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</si>
  <si>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</si>
  <si>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</si>
  <si>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</si>
  <si>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</si>
  <si>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</si>
  <si>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</si>
  <si>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</si>
  <si>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</si>
  <si>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</si>
  <si>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</si>
  <si>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</si>
  <si>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</si>
  <si>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</si>
  <si>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</si>
  <si>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</si>
  <si>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</si>
  <si>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</si>
  <si>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</si>
  <si>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</si>
  <si>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</si>
  <si>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</si>
  <si>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</si>
  <si>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</si>
  <si>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</si>
  <si>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</si>
  <si>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</si>
  <si>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</si>
  <si>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</si>
  <si>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</si>
  <si>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</si>
  <si>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</si>
  <si>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</si>
  <si>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</si>
  <si>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</si>
  <si>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</si>
  <si>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</si>
  <si>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</si>
  <si>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</si>
  <si>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</si>
  <si>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</si>
  <si>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</si>
  <si>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</si>
  <si>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</si>
  <si>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</si>
  <si>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</si>
  <si>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</si>
  <si>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</si>
  <si>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</si>
  <si>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</si>
  <si>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</si>
  <si>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</si>
  <si>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</si>
  <si>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</si>
  <si>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</si>
  <si>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</si>
  <si>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</si>
  <si>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</si>
  <si>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</si>
  <si>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</si>
  <si>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</si>
  <si>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</si>
  <si>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</si>
  <si>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</si>
  <si>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</si>
  <si>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</si>
  <si>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</si>
  <si>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</si>
  <si>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</si>
  <si>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</si>
  <si>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</si>
  <si>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</si>
  <si>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</si>
  <si>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</si>
  <si>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</si>
  <si>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</si>
  <si>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</si>
  <si>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</si>
  <si>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</si>
  <si>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</si>
  <si>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</si>
  <si>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</si>
  <si>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</si>
  <si>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</si>
  <si>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</si>
  <si>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</si>
  <si>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</si>
  <si>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</si>
  <si>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</si>
  <si>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</si>
  <si>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</si>
  <si>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</si>
  <si>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</si>
  <si>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</si>
  <si>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</si>
  <si>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</si>
  <si>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</si>
  <si>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</si>
  <si>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</si>
  <si>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</si>
  <si>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</si>
  <si>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</si>
  <si>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</si>
  <si>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</si>
  <si>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</si>
  <si>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</si>
  <si>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</si>
  <si>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</si>
  <si>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</si>
  <si>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</si>
  <si>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</si>
  <si>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</si>
  <si>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</si>
  <si>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</si>
  <si>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</si>
  <si>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</si>
  <si>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</si>
  <si>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</si>
  <si>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</si>
  <si>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</si>
  <si>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</si>
  <si>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</si>
  <si>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</si>
  <si>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</si>
  <si>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</si>
  <si>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</si>
  <si>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</si>
  <si>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</si>
  <si>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</si>
  <si>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</si>
  <si>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</si>
  <si>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</si>
  <si>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</si>
  <si>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</si>
  <si>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</si>
  <si>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</si>
  <si>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</si>
  <si>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</si>
  <si>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</si>
  <si>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</si>
  <si>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</si>
  <si>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</si>
  <si>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</si>
  <si>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</si>
  <si>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</si>
  <si>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</si>
  <si>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</si>
  <si>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</si>
  <si>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</si>
  <si>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</si>
  <si>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</si>
  <si>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</si>
  <si>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</si>
  <si>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</si>
  <si>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</si>
  <si>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</si>
  <si>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</si>
  <si>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</si>
  <si>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</si>
  <si>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</si>
  <si>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</si>
  <si>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</si>
  <si>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</si>
  <si>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</si>
  <si>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</si>
  <si>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</si>
  <si>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</si>
  <si>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</si>
  <si>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</si>
  <si>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</si>
  <si>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</si>
  <si>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</si>
  <si>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</si>
  <si>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</si>
  <si>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</si>
  <si>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</si>
  <si>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</si>
  <si>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</si>
  <si>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</si>
  <si>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</si>
  <si>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</si>
  <si>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</si>
  <si>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</si>
  <si>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</si>
  <si>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</si>
  <si>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</si>
  <si>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</si>
  <si>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</si>
  <si>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</si>
  <si>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</si>
  <si>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</si>
  <si>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</si>
  <si>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</si>
  <si>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</si>
  <si>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</si>
  <si>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</si>
  <si>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</si>
  <si>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</si>
  <si>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</si>
  <si>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</si>
  <si>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</si>
  <si>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</si>
  <si>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</si>
  <si>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</si>
  <si>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</si>
  <si>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</si>
  <si>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</si>
  <si>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15-Apr-26</t>
  </si>
  <si>
    <t>To Date : 15-Apr-26</t>
  </si>
  <si>
    <t>Reporting Time : 16-Apr-26, Thursday , 07:00 AM</t>
  </si>
  <si>
    <t>West</t>
  </si>
  <si>
    <t>Madhya Pradesh 2</t>
  </si>
  <si>
    <t>Katni</t>
  </si>
  <si>
    <t>MPGL1407</t>
  </si>
  <si>
    <t>Sleemanabad(Bahoriband)</t>
  </si>
  <si>
    <t>Saraswahi</t>
  </si>
  <si>
    <t>SF0103322</t>
  </si>
  <si>
    <t xml:space="preserve">Rajkumar </t>
  </si>
  <si>
    <t>501555</t>
  </si>
  <si>
    <t>CHANDANI</t>
  </si>
  <si>
    <t>Chetana</t>
  </si>
  <si>
    <t>SID951375917701</t>
  </si>
  <si>
    <t>EBC</t>
  </si>
  <si>
    <t>HINDU</t>
  </si>
  <si>
    <t>Saree Business</t>
  </si>
  <si>
    <t>ANEETA BAI</t>
  </si>
  <si>
    <t>01-Jan-2024</t>
  </si>
  <si>
    <t>05</t>
  </si>
  <si>
    <t>3</t>
  </si>
  <si>
    <t>5.57 Yrs</t>
  </si>
  <si>
    <t>30 Sep 2020</t>
  </si>
  <si>
    <t>&gt; 4 to 6 Years</t>
  </si>
  <si>
    <t>05-Feb-2024</t>
  </si>
  <si>
    <t>05-Jan-2026</t>
  </si>
  <si>
    <t>Open</t>
  </si>
  <si>
    <t>6264472008</t>
  </si>
  <si>
    <t>Thirri</t>
  </si>
  <si>
    <t>SF0091875</t>
  </si>
  <si>
    <t>Shailesh Singh</t>
  </si>
  <si>
    <t>500313</t>
  </si>
  <si>
    <t>mohan 500313 G1</t>
  </si>
  <si>
    <t>SID951373124057</t>
  </si>
  <si>
    <t>ST</t>
  </si>
  <si>
    <t>Agriculture &amp; Farming</t>
  </si>
  <si>
    <t>CHUKKHO BAI</t>
  </si>
  <si>
    <t>19-Sep-2023</t>
  </si>
  <si>
    <t>03</t>
  </si>
  <si>
    <t>4</t>
  </si>
  <si>
    <t>8.38 Yrs</t>
  </si>
  <si>
    <t>18 Jan 2021</t>
  </si>
  <si>
    <t>&gt; 6 to 10 Years</t>
  </si>
  <si>
    <t>03-Nov-2023</t>
  </si>
  <si>
    <t>03-Jul-2024</t>
  </si>
  <si>
    <t>8718901603</t>
  </si>
  <si>
    <t>Chargawan</t>
  </si>
  <si>
    <t>145</t>
  </si>
  <si>
    <t>Shiv Shankar</t>
  </si>
  <si>
    <t>CID140700332</t>
  </si>
  <si>
    <t>DROPATI BAI KOL</t>
  </si>
  <si>
    <t>18-Mar-2023</t>
  </si>
  <si>
    <t>08</t>
  </si>
  <si>
    <t>10</t>
  </si>
  <si>
    <t>12.17 Yrs</t>
  </si>
  <si>
    <t>04 Mar 2021</t>
  </si>
  <si>
    <t>&gt; 10 Years</t>
  </si>
  <si>
    <t>08-May-2023</t>
  </si>
  <si>
    <t>08-Sep-2024</t>
  </si>
  <si>
    <t>8982759174</t>
  </si>
  <si>
    <t>Teori</t>
  </si>
  <si>
    <t>515-1</t>
  </si>
  <si>
    <t>Siyaram</t>
  </si>
  <si>
    <t>SSF4218758</t>
  </si>
  <si>
    <t>Tractor Business</t>
  </si>
  <si>
    <t>DURGA DUMAR</t>
  </si>
  <si>
    <t>01-Oct-2024</t>
  </si>
  <si>
    <t>07</t>
  </si>
  <si>
    <t>GL-2</t>
  </si>
  <si>
    <t>2.75 Yrs</t>
  </si>
  <si>
    <t>27 Jul 2023</t>
  </si>
  <si>
    <t>&gt; 2 to 4 Years</t>
  </si>
  <si>
    <t>07-Nov-2024</t>
  </si>
  <si>
    <t>17-Apr-2026</t>
  </si>
  <si>
    <t>6264331967</t>
  </si>
  <si>
    <t>Jhinna Pipariya</t>
  </si>
  <si>
    <t>331</t>
  </si>
  <si>
    <t>RAJJO</t>
  </si>
  <si>
    <t>SID2125242613</t>
  </si>
  <si>
    <t>OBC</t>
  </si>
  <si>
    <t>KALLU BAI</t>
  </si>
  <si>
    <t>30-Jun-2024</t>
  </si>
  <si>
    <t>02</t>
  </si>
  <si>
    <t>GL-7</t>
  </si>
  <si>
    <t>9.77 Yrs</t>
  </si>
  <si>
    <t>29 Dec 2020</t>
  </si>
  <si>
    <t>02-Aug-2024</t>
  </si>
  <si>
    <t>02-Apr-2026</t>
  </si>
  <si>
    <t>8817672616</t>
  </si>
  <si>
    <t>Paraswara</t>
  </si>
  <si>
    <t>501956</t>
  </si>
  <si>
    <t>943297</t>
  </si>
  <si>
    <t>CID140706778</t>
  </si>
  <si>
    <t>Animal Husbandry &amp; Poultry</t>
  </si>
  <si>
    <t>LAKSHMI BAI</t>
  </si>
  <si>
    <t>26-Mar-2023</t>
  </si>
  <si>
    <t>04</t>
  </si>
  <si>
    <t>7</t>
  </si>
  <si>
    <t>11.99 Yrs</t>
  </si>
  <si>
    <t>17 Aug 2021</t>
  </si>
  <si>
    <t>04-May-2023</t>
  </si>
  <si>
    <t>25-Nov-2024</t>
  </si>
  <si>
    <t>9822515465</t>
  </si>
  <si>
    <t>Saraswahi C1</t>
  </si>
  <si>
    <t>Saraswahi C1 Geeta1</t>
  </si>
  <si>
    <t>SSF4277722</t>
  </si>
  <si>
    <t>SC</t>
  </si>
  <si>
    <t>LALTA BAI</t>
  </si>
  <si>
    <t>18-Aug-2023</t>
  </si>
  <si>
    <t>1</t>
  </si>
  <si>
    <t>2.69 Yrs</t>
  </si>
  <si>
    <t>18 Aug 2023</t>
  </si>
  <si>
    <t>05-Oct-2023</t>
  </si>
  <si>
    <t>24-Jun-2025</t>
  </si>
  <si>
    <t>6263070618</t>
  </si>
  <si>
    <t>Dhangawan</t>
  </si>
  <si>
    <t>SF0099536</t>
  </si>
  <si>
    <t xml:space="preserve">Narendra Kumar </t>
  </si>
  <si>
    <t>432</t>
  </si>
  <si>
    <t>rai</t>
  </si>
  <si>
    <t>SID951375239688</t>
  </si>
  <si>
    <t>Agarbathi Making</t>
  </si>
  <si>
    <t>LAXMI BAI</t>
  </si>
  <si>
    <t>02-Feb-2024</t>
  </si>
  <si>
    <t>06</t>
  </si>
  <si>
    <t>6.66 Yrs</t>
  </si>
  <si>
    <t>20 Oct 2020</t>
  </si>
  <si>
    <t>06-Mar-2024</t>
  </si>
  <si>
    <t>26-Feb-2026</t>
  </si>
  <si>
    <t>9770253410</t>
  </si>
  <si>
    <t>466273-2</t>
  </si>
  <si>
    <t>124162</t>
  </si>
  <si>
    <t>SSF3178324</t>
  </si>
  <si>
    <t>REKHA KACHHI</t>
  </si>
  <si>
    <t>09-Nov-2024</t>
  </si>
  <si>
    <t>3.29 Yrs</t>
  </si>
  <si>
    <t>11 Jan 2023</t>
  </si>
  <si>
    <t>08-Dec-2024</t>
  </si>
  <si>
    <t>08-Apr-2026</t>
  </si>
  <si>
    <t>7415571981</t>
  </si>
  <si>
    <t>473726</t>
  </si>
  <si>
    <t>124055</t>
  </si>
  <si>
    <t>SID951375319303</t>
  </si>
  <si>
    <t>SANGEETA MEHARA</t>
  </si>
  <si>
    <t>05-Feb-2023</t>
  </si>
  <si>
    <t>6.51 Yrs</t>
  </si>
  <si>
    <t>02 Sep 2021</t>
  </si>
  <si>
    <t>06-Apr-2023</t>
  </si>
  <si>
    <t>6266099758</t>
  </si>
  <si>
    <t>500326</t>
  </si>
  <si>
    <t>riya</t>
  </si>
  <si>
    <t>SID2125511648</t>
  </si>
  <si>
    <t>SHILA BAI</t>
  </si>
  <si>
    <t>23-Nov-2024</t>
  </si>
  <si>
    <t>6</t>
  </si>
  <si>
    <t>8.83 Yrs</t>
  </si>
  <si>
    <t>13 Oct 2020</t>
  </si>
  <si>
    <t>06-Jan-2025</t>
  </si>
  <si>
    <t>11-Mar-2026</t>
  </si>
  <si>
    <t>9329778982</t>
  </si>
  <si>
    <t>469289</t>
  </si>
  <si>
    <t>jagdamba-2</t>
  </si>
  <si>
    <t>SID951374992770</t>
  </si>
  <si>
    <t>UMA BAI</t>
  </si>
  <si>
    <t>09-Mar-2023</t>
  </si>
  <si>
    <t>6.89 Yrs</t>
  </si>
  <si>
    <t>27 Mar 2021</t>
  </si>
  <si>
    <t>06-May-2023</t>
  </si>
  <si>
    <t>06-Jul-2024</t>
  </si>
  <si>
    <t>9685713181</t>
  </si>
  <si>
    <t>SSF3087071</t>
  </si>
  <si>
    <t>SAKUNA BAI</t>
  </si>
  <si>
    <t>16-Jun-2024</t>
  </si>
  <si>
    <t>2</t>
  </si>
  <si>
    <t>3.33 Yrs</t>
  </si>
  <si>
    <t>26 Dec 2022</t>
  </si>
  <si>
    <t>07-Aug-2024</t>
  </si>
  <si>
    <t>11-Apr-2026</t>
  </si>
  <si>
    <t>7223997751</t>
  </si>
  <si>
    <t>560</t>
  </si>
  <si>
    <t>Suman</t>
  </si>
  <si>
    <t>SSF2983716</t>
  </si>
  <si>
    <t>DURGAVATI KUSHWAHA</t>
  </si>
  <si>
    <t>07-Jul-2024</t>
  </si>
  <si>
    <t>3.43 Yrs</t>
  </si>
  <si>
    <t>21 Nov 2022</t>
  </si>
  <si>
    <t>21-Apr-2026</t>
  </si>
  <si>
    <t>9098130030</t>
  </si>
  <si>
    <t>CID140705596</t>
  </si>
  <si>
    <t>GENERAL</t>
  </si>
  <si>
    <t>MUSLIM</t>
  </si>
  <si>
    <t>Tent House</t>
  </si>
  <si>
    <t>AFTARI BEE</t>
  </si>
  <si>
    <t>06-Dec-2024</t>
  </si>
  <si>
    <t>GL-9</t>
  </si>
  <si>
    <t>11.95 Yrs</t>
  </si>
  <si>
    <t>10 Sep 2020</t>
  </si>
  <si>
    <t>05-Jan-2025</t>
  </si>
  <si>
    <t>05-Apr-2026</t>
  </si>
  <si>
    <t>9981242609</t>
  </si>
  <si>
    <t>Sleemnabad</t>
  </si>
  <si>
    <t>362146</t>
  </si>
  <si>
    <t>738811</t>
  </si>
  <si>
    <t>CID140701541</t>
  </si>
  <si>
    <t>DROPATI BAI</t>
  </si>
  <si>
    <t>13-Jun-2024</t>
  </si>
  <si>
    <t>9</t>
  </si>
  <si>
    <t>12.80 Yrs</t>
  </si>
  <si>
    <t>30 Aug 2021</t>
  </si>
  <si>
    <t>08-Jul-2024</t>
  </si>
  <si>
    <t>07-Apr-2026</t>
  </si>
  <si>
    <t>9589809996</t>
  </si>
  <si>
    <t>512</t>
  </si>
  <si>
    <t>Ganesh</t>
  </si>
  <si>
    <t>SID951375264982</t>
  </si>
  <si>
    <t>SOMVATI KUSHWAHA</t>
  </si>
  <si>
    <t>17-Jun-2024</t>
  </si>
  <si>
    <t>5</t>
  </si>
  <si>
    <t>6.65 Yrs</t>
  </si>
  <si>
    <t>05 Sep 2020</t>
  </si>
  <si>
    <t>8085005491</t>
  </si>
  <si>
    <t>CID140709355</t>
  </si>
  <si>
    <t>GUDDI BAI KOL</t>
  </si>
  <si>
    <t>01-Jul-2024</t>
  </si>
  <si>
    <t>GL-8</t>
  </si>
  <si>
    <t>10.56 Yrs</t>
  </si>
  <si>
    <t>7582073350</t>
  </si>
  <si>
    <t>SSF3440472</t>
  </si>
  <si>
    <t xml:space="preserve">MANJO BAI </t>
  </si>
  <si>
    <t>3.15 Yrs</t>
  </si>
  <si>
    <t>04 Mar 2023</t>
  </si>
  <si>
    <t>05-Aug-2024</t>
  </si>
  <si>
    <t>8461859070</t>
  </si>
  <si>
    <t>SSF3142091</t>
  </si>
  <si>
    <t>MUNNI BAI KOL</t>
  </si>
  <si>
    <t>3.32 Yrs</t>
  </si>
  <si>
    <t>29 Dec 2022</t>
  </si>
  <si>
    <t>10-Apr-2026</t>
  </si>
  <si>
    <t>9713355070</t>
  </si>
  <si>
    <t>501564</t>
  </si>
  <si>
    <t>RAM</t>
  </si>
  <si>
    <t>SSF4007457</t>
  </si>
  <si>
    <t>MANJO BAI CHOUDHARY</t>
  </si>
  <si>
    <t>21-Jan-2025</t>
  </si>
  <si>
    <t>2.80 Yrs</t>
  </si>
  <si>
    <t>21 Jun 2023</t>
  </si>
  <si>
    <t>07-Mar-2025</t>
  </si>
  <si>
    <t>7828989532</t>
  </si>
  <si>
    <t>Awadhesh Kumar Sahu/SF0083693</t>
  </si>
  <si>
    <t>As per loan card and borrower written statement, Borrower Anita Bai_354509112 paid the below-mentioned EMI amount to the Branch Manager Tejilal Choudhari_SF0046551 but the same was not posted in the FIMO.
# Borrower paid an advance collection amount of Rs. 20,000/- on 11-Jan-2024 through cash.
# BM Tejilal Choudhari posted an EMI amount of Rs. 1,060/- on date 05-Feb-2024.
# BM Tejilal Choudhari posted an EMI amount of Rs. 1,060/- on date 05-Mar-2024.
# BM Tejilal Choudhari posted an EMI amount of Rs. 1,060/- on date 05-Apr-2024.
# BM Tejilal Choudhari posted an EMI amount of Rs. 1,060/- on date 05-May-2024.
# BM Tejilal Choudhari posted an EMI amount of Rs. 1,060/- on date 05-Jun-2024.
# BM Tejilal Choudhari posted an EMI amount of Rs. 1,060/- on date 05-Jul-2024.
# BM Tejilal Choudhari posted an EMI amount of Rs. 1,060/- on date 05-Aug-2024.
# BM Tejilal Choudhari posted an EMI amount of Rs. 1,060/- on date 05-Sep-2024.
# BM Tejilal Choudhari posted an EMI amount of Rs. 1,060/- on date 05-Oct-2024.
# BM Tejilal Choudhari posted an EMI amount of Rs. 1,060/- on date 05-Nov-2024.
# Total fraud amount Rs. 20,000/-
# Amount accounted in FIMO Rs. 10,600/-
# Amount recovered Rs. 0/- 
# Net fraud amount Rs. 9,400/-
Note_ As per borrower written statement - She required a loan of only Rs. 40,000/- and had conveyed this to the Branch Manager. however, the Branch Manager sanctioned a loan of Rs. 62,000/- and instructed him to hand over Rs. 20,000/- from the loan amount, stating that they would deposit it with the company. Consequently, on 11-Jan-2024 the customer handed over Rs. 20,000/-  to the Branch Manager and borrower paid Rs. 2,250/- in every month according to BM convey.
CA collected EMI amount of Rs. 3,310/- on date 05-Dec-24 and signature available in loan card but signature not matched with any refrence, so we are not consider fraud on same.</t>
  </si>
  <si>
    <t>As per loan card and borrower written statement, Borrower Durga Dumar_358439153 paid the below-mentioned EMI amount to the Credit Assistant Sudheer Kumar Dwivedi_SF0069349 but the same was not posted in the FIMO.
# Borrower paid an EMI amount of Rs. 3,460/- on 07-Mar-2025 through cash.
# Total collected amount Rs. 3,460/-
# Amount accounted in FIMO Rs. 0/-
# Amount recovered Rs. 0/- 
# Net fraud amount Rs. 3,460/-</t>
  </si>
  <si>
    <t>As per digital payment receipt, Borrower Rekha Kachchi_358784659 paid the below-mentioned EMI amount to the Credit Assistant Sudheer Kumar Dwivedi_SF0069349 but the same was not posted in the FIMO.
# Borrower paid an EMI amount of Rs. 3,460/- on 09-Apr-2025 through UPI.
# Total collected amount Rs. 3,460/-
# Amount accounted in FIMO Rs. 0/-
# Amount recovered Rs. 0/- 
# Net fraud amount Rs. 3,460/-
Evidence Available : Digital Payment Receipt, Borrower Written Statement.
UPI Holder Name : Sudheer Kumar Dwivedi.</t>
  </si>
  <si>
    <t>During visit borrower and loan card available, No fraud found</t>
  </si>
  <si>
    <t xml:space="preserve">During visit borrower available but loan card not available </t>
  </si>
  <si>
    <t>During visit borrower and loan card not available</t>
  </si>
  <si>
    <t>During visit borrower available but loan card not available</t>
  </si>
  <si>
    <t xml:space="preserve">During visit borrower and loan card not available </t>
  </si>
  <si>
    <t>FN25-26-03952</t>
  </si>
  <si>
    <t>Sudheer Kumar Dwivedi</t>
  </si>
  <si>
    <t>SF0069349</t>
  </si>
  <si>
    <t>Credit Assistant</t>
  </si>
  <si>
    <t>Dual Staff</t>
  </si>
  <si>
    <t>Ramsevak Kushwaha</t>
  </si>
  <si>
    <t>SF0102997</t>
  </si>
  <si>
    <t xml:space="preserve">Branch Manager </t>
  </si>
  <si>
    <t>Narendra Kumar</t>
  </si>
  <si>
    <t xml:space="preserve">Credit Assistant </t>
  </si>
  <si>
    <t>Available &amp; Updated</t>
  </si>
  <si>
    <t>FIR Not Filled</t>
  </si>
  <si>
    <t>IA</t>
  </si>
  <si>
    <t>Surendra Kumar Sahu/ sf0008889</t>
  </si>
  <si>
    <t>Rajneesh Kushwaha /SF0100967</t>
  </si>
  <si>
    <t>Omkar Namdev /sf0015698</t>
  </si>
  <si>
    <t>Umesh Kumar/ SF0088299</t>
  </si>
  <si>
    <t>11-Apr-2025</t>
  </si>
  <si>
    <t>Terminated</t>
  </si>
  <si>
    <t>Completed-Report Submitted</t>
  </si>
  <si>
    <t>Awadhesh kumar Sahu</t>
  </si>
  <si>
    <t>SF0083693</t>
  </si>
  <si>
    <t>9,</t>
  </si>
  <si>
    <t>Rahul Gupta</t>
  </si>
  <si>
    <t>SF0099970</t>
  </si>
  <si>
    <t>Rahul Gupta/SF0099970</t>
  </si>
  <si>
    <t>Credit Assistant Sudheer Kumar Dwivedi/SF0069349 was found involved in EMI Collection Amount Misappropriation (Collected amount but not posted to concerned borrower accounts) on the names of 02 borrower for the amounting to Rs. 6,920/- based on the evidence available.
Credit Assistant Sudheer Kumar Dwivedi was terminated on date 11-Apr-25. (As per EDR report)
# Total Fraud Amount Rs. 6,920/-
# Amount accounted in FIMO Rs. 0/- 
# Fraud amount recovered Rs. 0/-
# Net Fraud Amount Rs. 6,920/-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</si>
</sst>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172" fontId="35" fillId="0" borderId="1" xfId="0" applyNumberFormat="1" applyFont="1" applyBorder="1" applyAlignment="1" applyProtection="1">
      <alignment horizontal="center" vertical="center" readingOrder="1"/>
      <protection locked="0"/>
    </xf>
    <xf numFmtId="0" fontId="35" fillId="0" borderId="1" xfId="0" applyFont="1" applyBorder="1" applyAlignment="1" applyProtection="1">
      <alignment horizontal="center" vertical="center" readingOrder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5" fillId="0" borderId="15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C5" sqref="C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MPGL1407</v>
      </c>
      <c r="D5" s="64" t="str">
        <f>IF('Physical Cash at Safe'!D28="Yes", 'Physical Cash at Safe'!A4, 'Borrower Wise Details'!C5)</f>
        <v>Sleemanabad(Bahoriband)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46094</v>
      </c>
      <c r="H5" s="62" t="s">
        <v>520</v>
      </c>
      <c r="I5" s="61">
        <v>46097</v>
      </c>
      <c r="J5" s="79" t="str">
        <f>IF('Physical Cash at Safe'!D28="Yes",'Physical Cash at Safe'!E28,IF('Borrower Wise Details'!D5&lt;&gt;"",'Borrower Wise Details'!D5,""))</f>
        <v>FN25-26-03952</v>
      </c>
      <c r="K5" s="89">
        <v>1</v>
      </c>
      <c r="L5" s="90">
        <v>3460</v>
      </c>
      <c r="M5" s="90">
        <v>0</v>
      </c>
      <c r="N5" s="90" t="s">
        <v>521</v>
      </c>
      <c r="O5" s="90" t="s">
        <v>522</v>
      </c>
      <c r="P5" s="90" t="s">
        <v>523</v>
      </c>
      <c r="Q5" s="90" t="s">
        <v>524</v>
      </c>
      <c r="R5" s="80" t="str">
        <f>IF('Physical Cash at Safe'!$D$28="Yes", 'Physical Cash at Safe'!$A$28, IF('Borrower Wise Details'!F5&lt;&gt;"", 'Borrower Wise Details'!F5, ""))</f>
        <v>Sudheer Kumar Dwivedi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SF0069349</v>
      </c>
      <c r="U5" s="83" t="s">
        <v>526</v>
      </c>
      <c r="V5" s="61" t="s">
        <v>525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527</v>
      </c>
      <c r="Z5" s="61">
        <v>46128</v>
      </c>
      <c r="AA5" s="61">
        <v>46136</v>
      </c>
      <c r="AB5" s="61" t="s">
        <v>528</v>
      </c>
      <c r="AC5" s="61" t="s">
        <v>529</v>
      </c>
      <c r="AD5" s="61" t="s">
        <v>530</v>
      </c>
      <c r="AE5" s="61" t="s">
        <v>531</v>
      </c>
      <c r="AF5" s="61" t="s">
        <v>532</v>
      </c>
      <c r="AG5" s="125">
        <v>12</v>
      </c>
      <c r="AH5" s="108" cm="1">
        <f t="array" ref="AH5">IF(COUNTA('Loan Outstanding Report'!$BI$5:$BI$25)=0,"",SUMPRODUCT(--(FREQUENCY(IF('Loan Outstanding Report'!$BI$5:$BI$25&lt;&gt;"",MATCH('Loan Outstanding Report'!$S$5:$S$25,'Loan Outstanding Report'!$S$5:$S$25,0)),ROW('Loan Outstanding Report'!$S$5:$S$25)-ROW('Loan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6920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6920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46223</v>
      </c>
      <c r="AO5" s="75" t="s">
        <v>534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4" sqref="D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2" t="s">
        <v>81</v>
      </c>
      <c r="I3" s="132"/>
      <c r="J3" s="132"/>
      <c r="K3" s="132"/>
      <c r="L3" s="132"/>
      <c r="M3" s="13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MPGL1407</v>
      </c>
      <c r="C5" s="50" t="str">
        <f>IF('Fraud Investigation Report'!D5="", "", 'Fraud Investigation Report'!D5)</f>
        <v>Sleemanabad(Bahoriband)</v>
      </c>
      <c r="D5" s="73" t="str">
        <f>IF(OR('Fraud Investigation Report'!R5="", 'Fraud Investigation Report'!R5=0), "", 'Fraud Investigation Report'!R5)</f>
        <v>Sudheer Kumar Dwivedi</v>
      </c>
      <c r="E5" s="73" t="str">
        <f>IF(OR('Fraud Investigation Report'!T5="", 'Fraud Investigation Report'!T5=0), "", 'Fraud Investigation Report'!T5)</f>
        <v>SF0069349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FN25-26-03952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6920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6920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6920</v>
      </c>
      <c r="Q5" s="49" t="s">
        <v>223</v>
      </c>
      <c r="R5" s="94" t="s">
        <v>519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F32" sqref="F3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4" t="s">
        <v>2</v>
      </c>
      <c r="B1" s="135"/>
      <c r="C1" s="135"/>
      <c r="D1" s="135"/>
      <c r="E1" s="136"/>
    </row>
    <row r="2" spans="1:5" ht="18.5" x14ac:dyDescent="0.45">
      <c r="A2" s="14"/>
      <c r="B2" s="137" t="s">
        <v>224</v>
      </c>
      <c r="C2" s="137"/>
      <c r="D2" s="13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255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46135</v>
      </c>
      <c r="C6" s="18">
        <v>46134</v>
      </c>
      <c r="D6" s="18">
        <v>46135</v>
      </c>
      <c r="E6" s="19">
        <v>0.33333333333333331</v>
      </c>
    </row>
    <row r="7" spans="1:5" ht="15.5" x14ac:dyDescent="0.35">
      <c r="A7" s="138" t="s">
        <v>65</v>
      </c>
      <c r="B7" s="139"/>
      <c r="C7" s="139"/>
      <c r="D7" s="139"/>
      <c r="E7" s="139"/>
    </row>
    <row r="8" spans="1:5" ht="15" customHeight="1" x14ac:dyDescent="0.35">
      <c r="A8" s="140" t="s">
        <v>66</v>
      </c>
      <c r="B8" s="142" t="s">
        <v>86</v>
      </c>
      <c r="C8" s="143"/>
      <c r="D8" s="144" t="s">
        <v>67</v>
      </c>
      <c r="E8" s="145"/>
    </row>
    <row r="9" spans="1:5" ht="14.5" x14ac:dyDescent="0.35">
      <c r="A9" s="14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3762</v>
      </c>
      <c r="D19" s="30" t="s">
        <v>71</v>
      </c>
      <c r="E19" s="31">
        <f>SUM(E10:E18)</f>
        <v>3762</v>
      </c>
    </row>
    <row r="20" spans="1:5" ht="30" customHeight="1" x14ac:dyDescent="0.35">
      <c r="A20" s="146" t="s">
        <v>91</v>
      </c>
      <c r="B20" s="147"/>
      <c r="C20" s="32">
        <v>3762</v>
      </c>
      <c r="D20" s="33" t="s">
        <v>85</v>
      </c>
      <c r="E20" s="34">
        <v>0</v>
      </c>
    </row>
    <row r="21" spans="1:5" ht="30" customHeight="1" x14ac:dyDescent="0.35">
      <c r="A21" s="148" t="s">
        <v>82</v>
      </c>
      <c r="B21" s="14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8" t="s">
        <v>72</v>
      </c>
      <c r="B22" s="149"/>
      <c r="C22" s="34">
        <v>0</v>
      </c>
      <c r="D22" s="35" t="s">
        <v>73</v>
      </c>
      <c r="E22" s="34"/>
    </row>
    <row r="23" spans="1:5" ht="30" customHeight="1" x14ac:dyDescent="0.35">
      <c r="A23" s="148" t="s">
        <v>74</v>
      </c>
      <c r="B23" s="14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33"/>
      <c r="C24" s="133"/>
      <c r="D24" s="133"/>
      <c r="E24" s="133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.15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512</v>
      </c>
      <c r="C32" s="37" t="s">
        <v>76</v>
      </c>
      <c r="D32" s="157" t="s">
        <v>518</v>
      </c>
      <c r="E32" s="158"/>
    </row>
    <row r="33" spans="1:5" ht="18" customHeight="1" x14ac:dyDescent="0.35">
      <c r="A33" s="37" t="s">
        <v>77</v>
      </c>
      <c r="B33" s="120">
        <v>298</v>
      </c>
      <c r="C33" s="39" t="s">
        <v>78</v>
      </c>
      <c r="D33" s="150">
        <v>242</v>
      </c>
      <c r="E33" s="151"/>
    </row>
    <row r="34" spans="1:5" ht="26" x14ac:dyDescent="0.35">
      <c r="A34" s="39" t="s">
        <v>198</v>
      </c>
      <c r="B34" s="120" t="s">
        <v>513</v>
      </c>
      <c r="C34" s="39" t="s">
        <v>199</v>
      </c>
      <c r="D34" s="152" t="s">
        <v>516</v>
      </c>
      <c r="E34" s="153"/>
    </row>
    <row r="35" spans="1:5" ht="26" x14ac:dyDescent="0.35">
      <c r="A35" s="39" t="s">
        <v>200</v>
      </c>
      <c r="B35" s="120" t="s">
        <v>514</v>
      </c>
      <c r="C35" s="39" t="s">
        <v>202</v>
      </c>
      <c r="D35" s="152" t="s">
        <v>367</v>
      </c>
      <c r="E35" s="153"/>
    </row>
    <row r="36" spans="1:5" ht="25.5" customHeight="1" x14ac:dyDescent="0.35">
      <c r="A36" s="39" t="s">
        <v>201</v>
      </c>
      <c r="B36" s="121" t="s">
        <v>515</v>
      </c>
      <c r="C36" s="39" t="s">
        <v>203</v>
      </c>
      <c r="D36" s="154" t="s">
        <v>517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4" sqref="Q4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MPGL1407</v>
      </c>
      <c r="C5" s="60" t="str">
        <f>IF('Loan Outstanding Report'!$H$5="", "", 'Loan Outstanding Report'!$H$5)</f>
        <v>Sleemanabad(Bahoriband)</v>
      </c>
      <c r="D5" s="122" t="s">
        <v>508</v>
      </c>
      <c r="E5" s="66">
        <v>46136</v>
      </c>
      <c r="F5" s="92" t="s">
        <v>509</v>
      </c>
      <c r="G5" s="49" t="s">
        <v>510</v>
      </c>
      <c r="H5" s="49" t="s">
        <v>511</v>
      </c>
      <c r="I5" s="49" t="s">
        <v>312</v>
      </c>
      <c r="J5" s="49" t="s">
        <v>314</v>
      </c>
      <c r="K5" s="49" t="s">
        <v>316</v>
      </c>
      <c r="L5" s="11">
        <v>358439153</v>
      </c>
      <c r="M5" s="67">
        <v>45566</v>
      </c>
      <c r="N5" s="49">
        <v>65000</v>
      </c>
      <c r="O5" s="49">
        <v>3460</v>
      </c>
      <c r="P5" s="67" t="s">
        <v>127</v>
      </c>
      <c r="Q5" s="88">
        <v>45723</v>
      </c>
      <c r="R5" s="49">
        <v>3460</v>
      </c>
      <c r="S5" s="49">
        <v>0</v>
      </c>
      <c r="T5" s="49">
        <v>0</v>
      </c>
      <c r="U5" s="68">
        <f>IF(AND(ISBLANK(R5),ISBLANK(S5),ISBLANK(T5)),"",R5-(S5+T5))</f>
        <v>3460</v>
      </c>
      <c r="V5" s="42" t="s">
        <v>182</v>
      </c>
      <c r="W5" s="69" t="s">
        <v>501</v>
      </c>
    </row>
    <row r="6" spans="1:23" ht="30" customHeight="1" x14ac:dyDescent="0.3">
      <c r="A6" s="65">
        <v>2</v>
      </c>
      <c r="B6" s="60" t="str">
        <f>IF(J6&lt;&gt;"", $B$5, "")</f>
        <v>MPGL1407</v>
      </c>
      <c r="C6" s="50" t="str">
        <f>IF(J6&lt;&gt;"", $C$5, "")</f>
        <v>Sleemanabad(Bahoriband)</v>
      </c>
      <c r="D6" s="50" t="str">
        <f>IF(J6&lt;&gt;"", $D$5, "")</f>
        <v>FN25-26-03952</v>
      </c>
      <c r="E6" s="66">
        <v>46135</v>
      </c>
      <c r="F6" s="50" t="str">
        <f>IF(J6&lt;&gt;"", $F$5, "")</f>
        <v>Sudheer Kumar Dwivedi</v>
      </c>
      <c r="G6" s="50" t="str">
        <f>IF(J6&lt;&gt;"", $G$5, "")</f>
        <v>SF0069349</v>
      </c>
      <c r="H6" s="50" t="str">
        <f>IF(J6&lt;&gt;"", $H$5, "")</f>
        <v>Credit Assistant</v>
      </c>
      <c r="I6" s="49" t="s">
        <v>381</v>
      </c>
      <c r="J6" s="49" t="s">
        <v>383</v>
      </c>
      <c r="K6" s="49" t="s">
        <v>384</v>
      </c>
      <c r="L6" s="11">
        <v>358784659</v>
      </c>
      <c r="M6" s="67">
        <v>45605</v>
      </c>
      <c r="N6" s="49">
        <v>65000</v>
      </c>
      <c r="O6" s="49">
        <v>3460</v>
      </c>
      <c r="P6" s="67" t="s">
        <v>127</v>
      </c>
      <c r="Q6" s="67">
        <v>45756</v>
      </c>
      <c r="R6" s="49">
        <v>3460</v>
      </c>
      <c r="S6" s="49">
        <v>0</v>
      </c>
      <c r="T6" s="49">
        <v>0</v>
      </c>
      <c r="U6" s="68">
        <f>IF(AND(ISBLANK(R6),ISBLANK(S6),ISBLANK(T6)),"",R6-(S6+T6))</f>
        <v>3460</v>
      </c>
      <c r="V6" s="42" t="s">
        <v>183</v>
      </c>
      <c r="W6" s="69" t="s">
        <v>502</v>
      </c>
    </row>
    <row r="7" spans="1:23" ht="30" hidden="1" customHeight="1" x14ac:dyDescent="0.3">
      <c r="A7" s="65">
        <v>3</v>
      </c>
      <c r="B7" s="60" t="str">
        <f t="shared" ref="B7:B70" si="0">IF(J7&lt;&gt;"", $B$5, "")</f>
        <v/>
      </c>
      <c r="C7" s="50" t="str">
        <f t="shared" ref="C7:C70" si="1">IF(J7&lt;&gt;"", $C$5, "")</f>
        <v/>
      </c>
      <c r="D7" s="50" t="str">
        <f t="shared" ref="D7:D70" si="2">IF(J7&lt;&gt;"", $D$5, "")</f>
        <v/>
      </c>
      <c r="E7" s="66"/>
      <c r="F7" s="50" t="str">
        <f t="shared" ref="F7:F70" si="3">IF(J7&lt;&gt;"", $F$5, "")</f>
        <v/>
      </c>
      <c r="G7" s="50" t="str">
        <f t="shared" ref="G7:G70" si="4">IF(J7&lt;&gt;"", $G$5, "")</f>
        <v/>
      </c>
      <c r="H7" s="50" t="str">
        <f t="shared" ref="H7:H70" si="5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ref="U7:U69" si="6">IF(AND(ISBLANK(R7),ISBLANK(S7),ISBLANK(T7)),"",R7-(S7+T7))</f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0"/>
        <v/>
      </c>
      <c r="C8" s="50" t="str">
        <f t="shared" si="1"/>
        <v/>
      </c>
      <c r="D8" s="50" t="str">
        <f t="shared" si="2"/>
        <v/>
      </c>
      <c r="E8" s="66"/>
      <c r="F8" s="50" t="str">
        <f t="shared" si="3"/>
        <v/>
      </c>
      <c r="G8" s="50" t="str">
        <f t="shared" si="4"/>
        <v/>
      </c>
      <c r="H8" s="50" t="str">
        <f t="shared" si="5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6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0"/>
        <v/>
      </c>
      <c r="C9" s="50" t="str">
        <f t="shared" si="1"/>
        <v/>
      </c>
      <c r="D9" s="50" t="str">
        <f t="shared" si="2"/>
        <v/>
      </c>
      <c r="E9" s="66"/>
      <c r="F9" s="50" t="str">
        <f t="shared" si="3"/>
        <v/>
      </c>
      <c r="G9" s="50" t="str">
        <f t="shared" si="4"/>
        <v/>
      </c>
      <c r="H9" s="50" t="str">
        <f t="shared" si="5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6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0"/>
        <v/>
      </c>
      <c r="C10" s="50" t="str">
        <f t="shared" si="1"/>
        <v/>
      </c>
      <c r="D10" s="50" t="str">
        <f t="shared" si="2"/>
        <v/>
      </c>
      <c r="E10" s="66"/>
      <c r="F10" s="50" t="str">
        <f t="shared" si="3"/>
        <v/>
      </c>
      <c r="G10" s="50" t="str">
        <f t="shared" si="4"/>
        <v/>
      </c>
      <c r="H10" s="50" t="str">
        <f t="shared" si="5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6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0"/>
        <v/>
      </c>
      <c r="C11" s="50" t="str">
        <f t="shared" si="1"/>
        <v/>
      </c>
      <c r="D11" s="50" t="str">
        <f t="shared" si="2"/>
        <v/>
      </c>
      <c r="E11" s="66"/>
      <c r="F11" s="50" t="str">
        <f t="shared" si="3"/>
        <v/>
      </c>
      <c r="G11" s="50" t="str">
        <f t="shared" si="4"/>
        <v/>
      </c>
      <c r="H11" s="50" t="str">
        <f t="shared" si="5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6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0"/>
        <v/>
      </c>
      <c r="C12" s="50" t="str">
        <f t="shared" si="1"/>
        <v/>
      </c>
      <c r="D12" s="50" t="str">
        <f t="shared" si="2"/>
        <v/>
      </c>
      <c r="E12" s="66"/>
      <c r="F12" s="50" t="str">
        <f t="shared" si="3"/>
        <v/>
      </c>
      <c r="G12" s="50" t="str">
        <f t="shared" si="4"/>
        <v/>
      </c>
      <c r="H12" s="50" t="str">
        <f t="shared" si="5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6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0"/>
        <v/>
      </c>
      <c r="C13" s="50" t="str">
        <f t="shared" si="1"/>
        <v/>
      </c>
      <c r="D13" s="50" t="str">
        <f t="shared" si="2"/>
        <v/>
      </c>
      <c r="E13" s="66"/>
      <c r="F13" s="50" t="str">
        <f t="shared" si="3"/>
        <v/>
      </c>
      <c r="G13" s="50" t="str">
        <f t="shared" si="4"/>
        <v/>
      </c>
      <c r="H13" s="50" t="str">
        <f t="shared" si="5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6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0"/>
        <v/>
      </c>
      <c r="C14" s="50" t="str">
        <f t="shared" si="1"/>
        <v/>
      </c>
      <c r="D14" s="50" t="str">
        <f t="shared" si="2"/>
        <v/>
      </c>
      <c r="E14" s="66"/>
      <c r="F14" s="50" t="str">
        <f t="shared" si="3"/>
        <v/>
      </c>
      <c r="G14" s="50" t="str">
        <f t="shared" si="4"/>
        <v/>
      </c>
      <c r="H14" s="50" t="str">
        <f t="shared" si="5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6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0"/>
        <v/>
      </c>
      <c r="C15" s="50" t="str">
        <f t="shared" si="1"/>
        <v/>
      </c>
      <c r="D15" s="50" t="str">
        <f t="shared" si="2"/>
        <v/>
      </c>
      <c r="E15" s="66"/>
      <c r="F15" s="50" t="str">
        <f t="shared" si="3"/>
        <v/>
      </c>
      <c r="G15" s="50" t="str">
        <f t="shared" si="4"/>
        <v/>
      </c>
      <c r="H15" s="50" t="str">
        <f t="shared" si="5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6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0"/>
        <v/>
      </c>
      <c r="C16" s="50" t="str">
        <f t="shared" si="1"/>
        <v/>
      </c>
      <c r="D16" s="50" t="str">
        <f t="shared" si="2"/>
        <v/>
      </c>
      <c r="E16" s="66"/>
      <c r="F16" s="50" t="str">
        <f t="shared" si="3"/>
        <v/>
      </c>
      <c r="G16" s="50" t="str">
        <f t="shared" si="4"/>
        <v/>
      </c>
      <c r="H16" s="50" t="str">
        <f t="shared" si="5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6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0"/>
        <v/>
      </c>
      <c r="C17" s="50" t="str">
        <f t="shared" si="1"/>
        <v/>
      </c>
      <c r="D17" s="50" t="str">
        <f t="shared" si="2"/>
        <v/>
      </c>
      <c r="E17" s="66"/>
      <c r="F17" s="50" t="str">
        <f t="shared" si="3"/>
        <v/>
      </c>
      <c r="G17" s="50" t="str">
        <f t="shared" si="4"/>
        <v/>
      </c>
      <c r="H17" s="50" t="str">
        <f t="shared" si="5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6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0"/>
        <v/>
      </c>
      <c r="C18" s="50" t="str">
        <f t="shared" si="1"/>
        <v/>
      </c>
      <c r="D18" s="50" t="str">
        <f t="shared" si="2"/>
        <v/>
      </c>
      <c r="E18" s="66"/>
      <c r="F18" s="50" t="str">
        <f t="shared" si="3"/>
        <v/>
      </c>
      <c r="G18" s="50" t="str">
        <f t="shared" si="4"/>
        <v/>
      </c>
      <c r="H18" s="50" t="str">
        <f t="shared" si="5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6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0"/>
        <v/>
      </c>
      <c r="C19" s="50" t="str">
        <f t="shared" si="1"/>
        <v/>
      </c>
      <c r="D19" s="50" t="str">
        <f t="shared" si="2"/>
        <v/>
      </c>
      <c r="E19" s="66"/>
      <c r="F19" s="50" t="str">
        <f t="shared" si="3"/>
        <v/>
      </c>
      <c r="G19" s="50" t="str">
        <f t="shared" si="4"/>
        <v/>
      </c>
      <c r="H19" s="50" t="str">
        <f t="shared" si="5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6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0"/>
        <v/>
      </c>
      <c r="C20" s="50" t="str">
        <f t="shared" si="1"/>
        <v/>
      </c>
      <c r="D20" s="50" t="str">
        <f t="shared" si="2"/>
        <v/>
      </c>
      <c r="E20" s="66"/>
      <c r="F20" s="50" t="str">
        <f t="shared" si="3"/>
        <v/>
      </c>
      <c r="G20" s="50" t="str">
        <f t="shared" si="4"/>
        <v/>
      </c>
      <c r="H20" s="50" t="str">
        <f t="shared" si="5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6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0"/>
        <v/>
      </c>
      <c r="C21" s="50" t="str">
        <f t="shared" si="1"/>
        <v/>
      </c>
      <c r="D21" s="50" t="str">
        <f t="shared" si="2"/>
        <v/>
      </c>
      <c r="E21" s="66"/>
      <c r="F21" s="50" t="str">
        <f t="shared" si="3"/>
        <v/>
      </c>
      <c r="G21" s="50" t="str">
        <f t="shared" si="4"/>
        <v/>
      </c>
      <c r="H21" s="50" t="str">
        <f t="shared" si="5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6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0"/>
        <v/>
      </c>
      <c r="C22" s="50" t="str">
        <f t="shared" si="1"/>
        <v/>
      </c>
      <c r="D22" s="50" t="str">
        <f t="shared" si="2"/>
        <v/>
      </c>
      <c r="E22" s="66"/>
      <c r="F22" s="50" t="str">
        <f t="shared" si="3"/>
        <v/>
      </c>
      <c r="G22" s="50" t="str">
        <f t="shared" si="4"/>
        <v/>
      </c>
      <c r="H22" s="50" t="str">
        <f t="shared" si="5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6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0"/>
        <v/>
      </c>
      <c r="C23" s="50" t="str">
        <f t="shared" si="1"/>
        <v/>
      </c>
      <c r="D23" s="50" t="str">
        <f t="shared" si="2"/>
        <v/>
      </c>
      <c r="E23" s="66"/>
      <c r="F23" s="50" t="str">
        <f t="shared" si="3"/>
        <v/>
      </c>
      <c r="G23" s="50" t="str">
        <f t="shared" si="4"/>
        <v/>
      </c>
      <c r="H23" s="50" t="str">
        <f t="shared" si="5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6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0"/>
        <v/>
      </c>
      <c r="C24" s="50" t="str">
        <f t="shared" si="1"/>
        <v/>
      </c>
      <c r="D24" s="50" t="str">
        <f t="shared" si="2"/>
        <v/>
      </c>
      <c r="E24" s="66"/>
      <c r="F24" s="50" t="str">
        <f t="shared" si="3"/>
        <v/>
      </c>
      <c r="G24" s="50" t="str">
        <f t="shared" si="4"/>
        <v/>
      </c>
      <c r="H24" s="50" t="str">
        <f t="shared" si="5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6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0"/>
        <v/>
      </c>
      <c r="C25" s="50" t="str">
        <f t="shared" si="1"/>
        <v/>
      </c>
      <c r="D25" s="50" t="str">
        <f t="shared" si="2"/>
        <v/>
      </c>
      <c r="E25" s="66"/>
      <c r="F25" s="50" t="str">
        <f t="shared" si="3"/>
        <v/>
      </c>
      <c r="G25" s="50" t="str">
        <f t="shared" si="4"/>
        <v/>
      </c>
      <c r="H25" s="50" t="str">
        <f t="shared" si="5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6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0"/>
        <v/>
      </c>
      <c r="C26" s="50" t="str">
        <f t="shared" si="1"/>
        <v/>
      </c>
      <c r="D26" s="50" t="str">
        <f t="shared" si="2"/>
        <v/>
      </c>
      <c r="E26" s="66"/>
      <c r="F26" s="50" t="str">
        <f t="shared" si="3"/>
        <v/>
      </c>
      <c r="G26" s="50" t="str">
        <f t="shared" si="4"/>
        <v/>
      </c>
      <c r="H26" s="50" t="str">
        <f t="shared" si="5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6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0"/>
        <v/>
      </c>
      <c r="C27" s="50" t="str">
        <f t="shared" si="1"/>
        <v/>
      </c>
      <c r="D27" s="50" t="str">
        <f t="shared" si="2"/>
        <v/>
      </c>
      <c r="E27" s="66"/>
      <c r="F27" s="50" t="str">
        <f t="shared" si="3"/>
        <v/>
      </c>
      <c r="G27" s="50" t="str">
        <f t="shared" si="4"/>
        <v/>
      </c>
      <c r="H27" s="50" t="str">
        <f t="shared" si="5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6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0"/>
        <v/>
      </c>
      <c r="C28" s="50" t="str">
        <f t="shared" si="1"/>
        <v/>
      </c>
      <c r="D28" s="50" t="str">
        <f t="shared" si="2"/>
        <v/>
      </c>
      <c r="E28" s="66"/>
      <c r="F28" s="50" t="str">
        <f t="shared" si="3"/>
        <v/>
      </c>
      <c r="G28" s="50" t="str">
        <f t="shared" si="4"/>
        <v/>
      </c>
      <c r="H28" s="50" t="str">
        <f t="shared" si="5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6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0"/>
        <v/>
      </c>
      <c r="C29" s="50" t="str">
        <f t="shared" si="1"/>
        <v/>
      </c>
      <c r="D29" s="50" t="str">
        <f t="shared" si="2"/>
        <v/>
      </c>
      <c r="E29" s="66"/>
      <c r="F29" s="50" t="str">
        <f t="shared" si="3"/>
        <v/>
      </c>
      <c r="G29" s="50" t="str">
        <f t="shared" si="4"/>
        <v/>
      </c>
      <c r="H29" s="50" t="str">
        <f t="shared" si="5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6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0"/>
        <v/>
      </c>
      <c r="C30" s="50" t="str">
        <f t="shared" si="1"/>
        <v/>
      </c>
      <c r="D30" s="50" t="str">
        <f t="shared" si="2"/>
        <v/>
      </c>
      <c r="E30" s="66"/>
      <c r="F30" s="50" t="str">
        <f t="shared" si="3"/>
        <v/>
      </c>
      <c r="G30" s="50" t="str">
        <f t="shared" si="4"/>
        <v/>
      </c>
      <c r="H30" s="50" t="str">
        <f t="shared" si="5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6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0"/>
        <v/>
      </c>
      <c r="C31" s="50" t="str">
        <f t="shared" si="1"/>
        <v/>
      </c>
      <c r="D31" s="50" t="str">
        <f t="shared" si="2"/>
        <v/>
      </c>
      <c r="E31" s="66"/>
      <c r="F31" s="50" t="str">
        <f t="shared" si="3"/>
        <v/>
      </c>
      <c r="G31" s="50" t="str">
        <f t="shared" si="4"/>
        <v/>
      </c>
      <c r="H31" s="50" t="str">
        <f t="shared" si="5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6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0"/>
        <v/>
      </c>
      <c r="C32" s="50" t="str">
        <f t="shared" si="1"/>
        <v/>
      </c>
      <c r="D32" s="50" t="str">
        <f t="shared" si="2"/>
        <v/>
      </c>
      <c r="E32" s="66"/>
      <c r="F32" s="50" t="str">
        <f t="shared" si="3"/>
        <v/>
      </c>
      <c r="G32" s="50" t="str">
        <f t="shared" si="4"/>
        <v/>
      </c>
      <c r="H32" s="50" t="str">
        <f t="shared" si="5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6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0"/>
        <v/>
      </c>
      <c r="C33" s="50" t="str">
        <f t="shared" si="1"/>
        <v/>
      </c>
      <c r="D33" s="50" t="str">
        <f t="shared" si="2"/>
        <v/>
      </c>
      <c r="E33" s="66"/>
      <c r="F33" s="50" t="str">
        <f t="shared" si="3"/>
        <v/>
      </c>
      <c r="G33" s="50" t="str">
        <f t="shared" si="4"/>
        <v/>
      </c>
      <c r="H33" s="50" t="str">
        <f t="shared" si="5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6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0"/>
        <v/>
      </c>
      <c r="C34" s="50" t="str">
        <f t="shared" si="1"/>
        <v/>
      </c>
      <c r="D34" s="50" t="str">
        <f t="shared" si="2"/>
        <v/>
      </c>
      <c r="E34" s="66"/>
      <c r="F34" s="50" t="str">
        <f t="shared" si="3"/>
        <v/>
      </c>
      <c r="G34" s="50" t="str">
        <f t="shared" si="4"/>
        <v/>
      </c>
      <c r="H34" s="50" t="str">
        <f t="shared" si="5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6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0"/>
        <v/>
      </c>
      <c r="C35" s="50" t="str">
        <f t="shared" si="1"/>
        <v/>
      </c>
      <c r="D35" s="50" t="str">
        <f t="shared" si="2"/>
        <v/>
      </c>
      <c r="E35" s="66"/>
      <c r="F35" s="50" t="str">
        <f t="shared" si="3"/>
        <v/>
      </c>
      <c r="G35" s="50" t="str">
        <f t="shared" si="4"/>
        <v/>
      </c>
      <c r="H35" s="50" t="str">
        <f t="shared" si="5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6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0"/>
        <v/>
      </c>
      <c r="C36" s="50" t="str">
        <f t="shared" si="1"/>
        <v/>
      </c>
      <c r="D36" s="50" t="str">
        <f t="shared" si="2"/>
        <v/>
      </c>
      <c r="E36" s="66"/>
      <c r="F36" s="50" t="str">
        <f t="shared" si="3"/>
        <v/>
      </c>
      <c r="G36" s="50" t="str">
        <f t="shared" si="4"/>
        <v/>
      </c>
      <c r="H36" s="50" t="str">
        <f t="shared" si="5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6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0"/>
        <v/>
      </c>
      <c r="C37" s="50" t="str">
        <f t="shared" si="1"/>
        <v/>
      </c>
      <c r="D37" s="50" t="str">
        <f t="shared" si="2"/>
        <v/>
      </c>
      <c r="E37" s="66"/>
      <c r="F37" s="50" t="str">
        <f t="shared" si="3"/>
        <v/>
      </c>
      <c r="G37" s="50" t="str">
        <f t="shared" si="4"/>
        <v/>
      </c>
      <c r="H37" s="50" t="str">
        <f t="shared" si="5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6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0"/>
        <v/>
      </c>
      <c r="C38" s="50" t="str">
        <f t="shared" si="1"/>
        <v/>
      </c>
      <c r="D38" s="50" t="str">
        <f t="shared" si="2"/>
        <v/>
      </c>
      <c r="E38" s="66"/>
      <c r="F38" s="50" t="str">
        <f t="shared" si="3"/>
        <v/>
      </c>
      <c r="G38" s="50" t="str">
        <f t="shared" si="4"/>
        <v/>
      </c>
      <c r="H38" s="50" t="str">
        <f t="shared" si="5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6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0"/>
        <v/>
      </c>
      <c r="C39" s="50" t="str">
        <f t="shared" si="1"/>
        <v/>
      </c>
      <c r="D39" s="50" t="str">
        <f t="shared" si="2"/>
        <v/>
      </c>
      <c r="E39" s="66"/>
      <c r="F39" s="50" t="str">
        <f t="shared" si="3"/>
        <v/>
      </c>
      <c r="G39" s="50" t="str">
        <f t="shared" si="4"/>
        <v/>
      </c>
      <c r="H39" s="50" t="str">
        <f t="shared" si="5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6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0"/>
        <v/>
      </c>
      <c r="C40" s="50" t="str">
        <f t="shared" si="1"/>
        <v/>
      </c>
      <c r="D40" s="50" t="str">
        <f t="shared" si="2"/>
        <v/>
      </c>
      <c r="E40" s="66"/>
      <c r="F40" s="50" t="str">
        <f t="shared" si="3"/>
        <v/>
      </c>
      <c r="G40" s="50" t="str">
        <f t="shared" si="4"/>
        <v/>
      </c>
      <c r="H40" s="50" t="str">
        <f t="shared" si="5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6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0"/>
        <v/>
      </c>
      <c r="C41" s="50" t="str">
        <f t="shared" si="1"/>
        <v/>
      </c>
      <c r="D41" s="50" t="str">
        <f t="shared" si="2"/>
        <v/>
      </c>
      <c r="E41" s="66"/>
      <c r="F41" s="50" t="str">
        <f t="shared" si="3"/>
        <v/>
      </c>
      <c r="G41" s="50" t="str">
        <f t="shared" si="4"/>
        <v/>
      </c>
      <c r="H41" s="50" t="str">
        <f t="shared" si="5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6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0"/>
        <v/>
      </c>
      <c r="C42" s="50" t="str">
        <f t="shared" si="1"/>
        <v/>
      </c>
      <c r="D42" s="50" t="str">
        <f t="shared" si="2"/>
        <v/>
      </c>
      <c r="E42" s="66"/>
      <c r="F42" s="50" t="str">
        <f t="shared" si="3"/>
        <v/>
      </c>
      <c r="G42" s="50" t="str">
        <f t="shared" si="4"/>
        <v/>
      </c>
      <c r="H42" s="50" t="str">
        <f t="shared" si="5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6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0"/>
        <v/>
      </c>
      <c r="C43" s="50" t="str">
        <f t="shared" si="1"/>
        <v/>
      </c>
      <c r="D43" s="50" t="str">
        <f t="shared" si="2"/>
        <v/>
      </c>
      <c r="E43" s="66"/>
      <c r="F43" s="50" t="str">
        <f t="shared" si="3"/>
        <v/>
      </c>
      <c r="G43" s="50" t="str">
        <f t="shared" si="4"/>
        <v/>
      </c>
      <c r="H43" s="50" t="str">
        <f t="shared" si="5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6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0"/>
        <v/>
      </c>
      <c r="C44" s="50" t="str">
        <f t="shared" si="1"/>
        <v/>
      </c>
      <c r="D44" s="50" t="str">
        <f t="shared" si="2"/>
        <v/>
      </c>
      <c r="E44" s="66"/>
      <c r="F44" s="50" t="str">
        <f t="shared" si="3"/>
        <v/>
      </c>
      <c r="G44" s="50" t="str">
        <f t="shared" si="4"/>
        <v/>
      </c>
      <c r="H44" s="50" t="str">
        <f t="shared" si="5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6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0"/>
        <v/>
      </c>
      <c r="C45" s="50" t="str">
        <f t="shared" si="1"/>
        <v/>
      </c>
      <c r="D45" s="50" t="str">
        <f t="shared" si="2"/>
        <v/>
      </c>
      <c r="E45" s="66"/>
      <c r="F45" s="50" t="str">
        <f t="shared" si="3"/>
        <v/>
      </c>
      <c r="G45" s="50" t="str">
        <f t="shared" si="4"/>
        <v/>
      </c>
      <c r="H45" s="50" t="str">
        <f t="shared" si="5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6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0"/>
        <v/>
      </c>
      <c r="C46" s="50" t="str">
        <f t="shared" si="1"/>
        <v/>
      </c>
      <c r="D46" s="50" t="str">
        <f t="shared" si="2"/>
        <v/>
      </c>
      <c r="E46" s="66"/>
      <c r="F46" s="50" t="str">
        <f t="shared" si="3"/>
        <v/>
      </c>
      <c r="G46" s="50" t="str">
        <f t="shared" si="4"/>
        <v/>
      </c>
      <c r="H46" s="50" t="str">
        <f t="shared" si="5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6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0"/>
        <v/>
      </c>
      <c r="C47" s="50" t="str">
        <f t="shared" si="1"/>
        <v/>
      </c>
      <c r="D47" s="50" t="str">
        <f t="shared" si="2"/>
        <v/>
      </c>
      <c r="E47" s="66"/>
      <c r="F47" s="50" t="str">
        <f t="shared" si="3"/>
        <v/>
      </c>
      <c r="G47" s="50" t="str">
        <f t="shared" si="4"/>
        <v/>
      </c>
      <c r="H47" s="50" t="str">
        <f t="shared" si="5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6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0"/>
        <v/>
      </c>
      <c r="C48" s="50" t="str">
        <f t="shared" si="1"/>
        <v/>
      </c>
      <c r="D48" s="50" t="str">
        <f t="shared" si="2"/>
        <v/>
      </c>
      <c r="E48" s="66"/>
      <c r="F48" s="50" t="str">
        <f t="shared" si="3"/>
        <v/>
      </c>
      <c r="G48" s="50" t="str">
        <f t="shared" si="4"/>
        <v/>
      </c>
      <c r="H48" s="50" t="str">
        <f t="shared" si="5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6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0"/>
        <v/>
      </c>
      <c r="C49" s="50" t="str">
        <f t="shared" si="1"/>
        <v/>
      </c>
      <c r="D49" s="50" t="str">
        <f t="shared" si="2"/>
        <v/>
      </c>
      <c r="E49" s="66"/>
      <c r="F49" s="50" t="str">
        <f t="shared" si="3"/>
        <v/>
      </c>
      <c r="G49" s="50" t="str">
        <f t="shared" si="4"/>
        <v/>
      </c>
      <c r="H49" s="50" t="str">
        <f t="shared" si="5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6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0"/>
        <v/>
      </c>
      <c r="C50" s="50" t="str">
        <f t="shared" si="1"/>
        <v/>
      </c>
      <c r="D50" s="50" t="str">
        <f t="shared" si="2"/>
        <v/>
      </c>
      <c r="E50" s="66"/>
      <c r="F50" s="50" t="str">
        <f t="shared" si="3"/>
        <v/>
      </c>
      <c r="G50" s="50" t="str">
        <f t="shared" si="4"/>
        <v/>
      </c>
      <c r="H50" s="50" t="str">
        <f t="shared" si="5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6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0"/>
        <v/>
      </c>
      <c r="C51" s="50" t="str">
        <f t="shared" si="1"/>
        <v/>
      </c>
      <c r="D51" s="50" t="str">
        <f t="shared" si="2"/>
        <v/>
      </c>
      <c r="E51" s="66"/>
      <c r="F51" s="50" t="str">
        <f t="shared" si="3"/>
        <v/>
      </c>
      <c r="G51" s="50" t="str">
        <f t="shared" si="4"/>
        <v/>
      </c>
      <c r="H51" s="50" t="str">
        <f t="shared" si="5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6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0"/>
        <v/>
      </c>
      <c r="C52" s="50" t="str">
        <f t="shared" si="1"/>
        <v/>
      </c>
      <c r="D52" s="50" t="str">
        <f t="shared" si="2"/>
        <v/>
      </c>
      <c r="E52" s="66"/>
      <c r="F52" s="50" t="str">
        <f t="shared" si="3"/>
        <v/>
      </c>
      <c r="G52" s="50" t="str">
        <f t="shared" si="4"/>
        <v/>
      </c>
      <c r="H52" s="50" t="str">
        <f t="shared" si="5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6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0"/>
        <v/>
      </c>
      <c r="C53" s="50" t="str">
        <f t="shared" si="1"/>
        <v/>
      </c>
      <c r="D53" s="50" t="str">
        <f t="shared" si="2"/>
        <v/>
      </c>
      <c r="E53" s="66"/>
      <c r="F53" s="50" t="str">
        <f t="shared" si="3"/>
        <v/>
      </c>
      <c r="G53" s="50" t="str">
        <f t="shared" si="4"/>
        <v/>
      </c>
      <c r="H53" s="50" t="str">
        <f t="shared" si="5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6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0"/>
        <v/>
      </c>
      <c r="C54" s="50" t="str">
        <f t="shared" si="1"/>
        <v/>
      </c>
      <c r="D54" s="50" t="str">
        <f t="shared" si="2"/>
        <v/>
      </c>
      <c r="E54" s="66"/>
      <c r="F54" s="50" t="str">
        <f t="shared" si="3"/>
        <v/>
      </c>
      <c r="G54" s="50" t="str">
        <f t="shared" si="4"/>
        <v/>
      </c>
      <c r="H54" s="50" t="str">
        <f t="shared" si="5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6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0"/>
        <v/>
      </c>
      <c r="C55" s="50" t="str">
        <f t="shared" si="1"/>
        <v/>
      </c>
      <c r="D55" s="50" t="str">
        <f t="shared" si="2"/>
        <v/>
      </c>
      <c r="E55" s="66"/>
      <c r="F55" s="50" t="str">
        <f t="shared" si="3"/>
        <v/>
      </c>
      <c r="G55" s="50" t="str">
        <f t="shared" si="4"/>
        <v/>
      </c>
      <c r="H55" s="50" t="str">
        <f t="shared" si="5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6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0"/>
        <v/>
      </c>
      <c r="C56" s="50" t="str">
        <f t="shared" si="1"/>
        <v/>
      </c>
      <c r="D56" s="50" t="str">
        <f t="shared" si="2"/>
        <v/>
      </c>
      <c r="E56" s="66"/>
      <c r="F56" s="50" t="str">
        <f t="shared" si="3"/>
        <v/>
      </c>
      <c r="G56" s="50" t="str">
        <f t="shared" si="4"/>
        <v/>
      </c>
      <c r="H56" s="50" t="str">
        <f t="shared" si="5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6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0"/>
        <v/>
      </c>
      <c r="C57" s="50" t="str">
        <f t="shared" si="1"/>
        <v/>
      </c>
      <c r="D57" s="50" t="str">
        <f t="shared" si="2"/>
        <v/>
      </c>
      <c r="E57" s="66"/>
      <c r="F57" s="50" t="str">
        <f t="shared" si="3"/>
        <v/>
      </c>
      <c r="G57" s="50" t="str">
        <f t="shared" si="4"/>
        <v/>
      </c>
      <c r="H57" s="50" t="str">
        <f t="shared" si="5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6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0"/>
        <v/>
      </c>
      <c r="C58" s="50" t="str">
        <f t="shared" si="1"/>
        <v/>
      </c>
      <c r="D58" s="50" t="str">
        <f t="shared" si="2"/>
        <v/>
      </c>
      <c r="E58" s="66"/>
      <c r="F58" s="50" t="str">
        <f t="shared" si="3"/>
        <v/>
      </c>
      <c r="G58" s="50" t="str">
        <f t="shared" si="4"/>
        <v/>
      </c>
      <c r="H58" s="50" t="str">
        <f t="shared" si="5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6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0"/>
        <v/>
      </c>
      <c r="C59" s="50" t="str">
        <f t="shared" si="1"/>
        <v/>
      </c>
      <c r="D59" s="50" t="str">
        <f t="shared" si="2"/>
        <v/>
      </c>
      <c r="E59" s="66"/>
      <c r="F59" s="50" t="str">
        <f t="shared" si="3"/>
        <v/>
      </c>
      <c r="G59" s="50" t="str">
        <f t="shared" si="4"/>
        <v/>
      </c>
      <c r="H59" s="50" t="str">
        <f t="shared" si="5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6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0"/>
        <v/>
      </c>
      <c r="C60" s="50" t="str">
        <f t="shared" si="1"/>
        <v/>
      </c>
      <c r="D60" s="50" t="str">
        <f t="shared" si="2"/>
        <v/>
      </c>
      <c r="E60" s="66"/>
      <c r="F60" s="50" t="str">
        <f t="shared" si="3"/>
        <v/>
      </c>
      <c r="G60" s="50" t="str">
        <f t="shared" si="4"/>
        <v/>
      </c>
      <c r="H60" s="50" t="str">
        <f t="shared" si="5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6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0"/>
        <v/>
      </c>
      <c r="C61" s="50" t="str">
        <f t="shared" si="1"/>
        <v/>
      </c>
      <c r="D61" s="50" t="str">
        <f t="shared" si="2"/>
        <v/>
      </c>
      <c r="E61" s="66"/>
      <c r="F61" s="50" t="str">
        <f t="shared" si="3"/>
        <v/>
      </c>
      <c r="G61" s="50" t="str">
        <f t="shared" si="4"/>
        <v/>
      </c>
      <c r="H61" s="50" t="str">
        <f t="shared" si="5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6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0"/>
        <v/>
      </c>
      <c r="C62" s="50" t="str">
        <f t="shared" si="1"/>
        <v/>
      </c>
      <c r="D62" s="50" t="str">
        <f t="shared" si="2"/>
        <v/>
      </c>
      <c r="E62" s="66"/>
      <c r="F62" s="50" t="str">
        <f t="shared" si="3"/>
        <v/>
      </c>
      <c r="G62" s="50" t="str">
        <f t="shared" si="4"/>
        <v/>
      </c>
      <c r="H62" s="50" t="str">
        <f t="shared" si="5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6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0"/>
        <v/>
      </c>
      <c r="C63" s="50" t="str">
        <f t="shared" si="1"/>
        <v/>
      </c>
      <c r="D63" s="50" t="str">
        <f t="shared" si="2"/>
        <v/>
      </c>
      <c r="E63" s="66"/>
      <c r="F63" s="50" t="str">
        <f t="shared" si="3"/>
        <v/>
      </c>
      <c r="G63" s="50" t="str">
        <f t="shared" si="4"/>
        <v/>
      </c>
      <c r="H63" s="50" t="str">
        <f t="shared" si="5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6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0"/>
        <v/>
      </c>
      <c r="C64" s="50" t="str">
        <f t="shared" si="1"/>
        <v/>
      </c>
      <c r="D64" s="50" t="str">
        <f t="shared" si="2"/>
        <v/>
      </c>
      <c r="E64" s="66"/>
      <c r="F64" s="50" t="str">
        <f t="shared" si="3"/>
        <v/>
      </c>
      <c r="G64" s="50" t="str">
        <f t="shared" si="4"/>
        <v/>
      </c>
      <c r="H64" s="50" t="str">
        <f t="shared" si="5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6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0"/>
        <v/>
      </c>
      <c r="C65" s="50" t="str">
        <f t="shared" si="1"/>
        <v/>
      </c>
      <c r="D65" s="50" t="str">
        <f t="shared" si="2"/>
        <v/>
      </c>
      <c r="E65" s="66"/>
      <c r="F65" s="50" t="str">
        <f t="shared" si="3"/>
        <v/>
      </c>
      <c r="G65" s="50" t="str">
        <f t="shared" si="4"/>
        <v/>
      </c>
      <c r="H65" s="50" t="str">
        <f t="shared" si="5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6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0"/>
        <v/>
      </c>
      <c r="C66" s="50" t="str">
        <f t="shared" si="1"/>
        <v/>
      </c>
      <c r="D66" s="50" t="str">
        <f t="shared" si="2"/>
        <v/>
      </c>
      <c r="E66" s="66"/>
      <c r="F66" s="50" t="str">
        <f t="shared" si="3"/>
        <v/>
      </c>
      <c r="G66" s="50" t="str">
        <f t="shared" si="4"/>
        <v/>
      </c>
      <c r="H66" s="50" t="str">
        <f t="shared" si="5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6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0"/>
        <v/>
      </c>
      <c r="C67" s="50" t="str">
        <f t="shared" si="1"/>
        <v/>
      </c>
      <c r="D67" s="50" t="str">
        <f t="shared" si="2"/>
        <v/>
      </c>
      <c r="E67" s="66"/>
      <c r="F67" s="50" t="str">
        <f t="shared" si="3"/>
        <v/>
      </c>
      <c r="G67" s="50" t="str">
        <f t="shared" si="4"/>
        <v/>
      </c>
      <c r="H67" s="50" t="str">
        <f t="shared" si="5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6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0"/>
        <v/>
      </c>
      <c r="C68" s="50" t="str">
        <f t="shared" si="1"/>
        <v/>
      </c>
      <c r="D68" s="50" t="str">
        <f t="shared" si="2"/>
        <v/>
      </c>
      <c r="E68" s="66"/>
      <c r="F68" s="50" t="str">
        <f t="shared" si="3"/>
        <v/>
      </c>
      <c r="G68" s="50" t="str">
        <f t="shared" si="4"/>
        <v/>
      </c>
      <c r="H68" s="50" t="str">
        <f t="shared" si="5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6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0"/>
        <v/>
      </c>
      <c r="C69" s="50" t="str">
        <f t="shared" si="1"/>
        <v/>
      </c>
      <c r="D69" s="50" t="str">
        <f t="shared" si="2"/>
        <v/>
      </c>
      <c r="E69" s="66"/>
      <c r="F69" s="50" t="str">
        <f t="shared" si="3"/>
        <v/>
      </c>
      <c r="G69" s="50" t="str">
        <f t="shared" si="4"/>
        <v/>
      </c>
      <c r="H69" s="50" t="str">
        <f t="shared" si="5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6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0"/>
        <v/>
      </c>
      <c r="C70" s="50" t="str">
        <f t="shared" si="1"/>
        <v/>
      </c>
      <c r="D70" s="50" t="str">
        <f t="shared" si="2"/>
        <v/>
      </c>
      <c r="E70" s="66"/>
      <c r="F70" s="50" t="str">
        <f t="shared" si="3"/>
        <v/>
      </c>
      <c r="G70" s="50" t="str">
        <f t="shared" si="4"/>
        <v/>
      </c>
      <c r="H70" s="50" t="str">
        <f t="shared" si="5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25"/>
  <sheetViews>
    <sheetView showGridLines="0" topLeftCell="BG1" zoomScaleNormal="100" workbookViewId="0">
      <selection activeCell="BH8" sqref="BH8"/>
    </sheetView>
  </sheetViews>
  <sheetFormatPr defaultColWidth="30.1796875" defaultRowHeight="14.5" x14ac:dyDescent="0.35"/>
  <cols>
    <col min="1" max="1" width="6.7265625" style="113" customWidth="1"/>
    <col min="2" max="2" width="9.453125" style="113" bestFit="1" customWidth="1"/>
    <col min="3" max="3" width="15.81640625" style="113" bestFit="1" customWidth="1"/>
    <col min="4" max="4" width="10.81640625" style="113" bestFit="1" customWidth="1"/>
    <col min="5" max="5" width="9.26953125" style="113" bestFit="1" customWidth="1"/>
    <col min="6" max="6" width="11.1796875" style="113" bestFit="1" customWidth="1"/>
    <col min="7" max="7" width="15.26953125" style="113" bestFit="1" customWidth="1"/>
    <col min="8" max="8" width="22.453125" style="113" bestFit="1" customWidth="1"/>
    <col min="9" max="9" width="12.54296875" style="113" bestFit="1" customWidth="1"/>
    <col min="10" max="10" width="13.453125" style="113" bestFit="1" customWidth="1"/>
    <col min="11" max="11" width="12.7265625" style="113" bestFit="1" customWidth="1"/>
    <col min="12" max="12" width="14.26953125" style="113" bestFit="1" customWidth="1"/>
    <col min="13" max="13" width="14.54296875" style="113" bestFit="1" customWidth="1"/>
    <col min="14" max="14" width="12.81640625" style="113" bestFit="1" customWidth="1"/>
    <col min="15" max="15" width="18.1796875" style="113" bestFit="1" customWidth="1"/>
    <col min="16" max="16" width="12.453125" style="113" bestFit="1" customWidth="1"/>
    <col min="17" max="17" width="17.81640625" style="113" bestFit="1" customWidth="1"/>
    <col min="18" max="18" width="16.81640625" style="113" bestFit="1" customWidth="1"/>
    <col min="19" max="20" width="15.7265625" style="113" bestFit="1" customWidth="1"/>
    <col min="21" max="21" width="9.81640625" style="113" bestFit="1" customWidth="1"/>
    <col min="22" max="22" width="11.7265625" style="113" bestFit="1" customWidth="1"/>
    <col min="23" max="23" width="12.7265625" style="113" bestFit="1" customWidth="1"/>
    <col min="24" max="24" width="23.81640625" style="113" bestFit="1" customWidth="1"/>
    <col min="25" max="25" width="12.453125" style="113" bestFit="1" customWidth="1"/>
    <col min="26" max="26" width="20" style="113" bestFit="1" customWidth="1"/>
    <col min="27" max="27" width="12.81640625" style="113" bestFit="1" customWidth="1"/>
    <col min="28" max="28" width="16.1796875" style="113" bestFit="1" customWidth="1"/>
    <col min="29" max="29" width="22.453125" style="113" bestFit="1" customWidth="1"/>
    <col min="30" max="30" width="19.54296875" style="113" bestFit="1" customWidth="1"/>
    <col min="31" max="31" width="13.7265625" style="113" bestFit="1" customWidth="1"/>
    <col min="32" max="32" width="11.54296875" style="113" bestFit="1" customWidth="1"/>
    <col min="33" max="33" width="23.1796875" style="113" bestFit="1" customWidth="1"/>
    <col min="34" max="34" width="18" style="113" bestFit="1" customWidth="1"/>
    <col min="35" max="35" width="22.7265625" style="113" bestFit="1" customWidth="1"/>
    <col min="36" max="36" width="19" style="113" bestFit="1" customWidth="1"/>
    <col min="37" max="37" width="21.1796875" style="113" bestFit="1" customWidth="1"/>
    <col min="38" max="38" width="18.7265625" style="113" bestFit="1" customWidth="1"/>
    <col min="39" max="39" width="20.453125" style="113" bestFit="1" customWidth="1"/>
    <col min="40" max="40" width="20.1796875" style="113" bestFit="1" customWidth="1"/>
    <col min="41" max="41" width="17.7265625" style="113" bestFit="1" customWidth="1"/>
    <col min="42" max="42" width="22.453125" style="113" bestFit="1" customWidth="1"/>
    <col min="43" max="43" width="22.1796875" style="113" bestFit="1" customWidth="1"/>
    <col min="44" max="44" width="19.54296875" style="113" bestFit="1" customWidth="1"/>
    <col min="45" max="45" width="16.54296875" style="113" bestFit="1" customWidth="1"/>
    <col min="46" max="46" width="15.54296875" style="113" bestFit="1" customWidth="1"/>
    <col min="47" max="47" width="17.26953125" style="113" bestFit="1" customWidth="1"/>
    <col min="48" max="48" width="23.81640625" style="113" bestFit="1" customWidth="1"/>
    <col min="49" max="49" width="11.81640625" style="113" bestFit="1" customWidth="1"/>
    <col min="50" max="50" width="16.54296875" style="113" bestFit="1" customWidth="1"/>
    <col min="51" max="51" width="23.26953125" style="113" bestFit="1" customWidth="1"/>
    <col min="52" max="52" width="19" style="113" bestFit="1" customWidth="1"/>
    <col min="53" max="53" width="22.26953125" style="113" bestFit="1" customWidth="1"/>
    <col min="54" max="54" width="14.54296875" style="113" bestFit="1" customWidth="1"/>
    <col min="55" max="55" width="13.7265625" style="113" bestFit="1" customWidth="1"/>
    <col min="56" max="56" width="13.453125" style="113" bestFit="1" customWidth="1"/>
    <col min="57" max="57" width="16.26953125" style="113" bestFit="1" customWidth="1"/>
    <col min="58" max="58" width="15.7265625" style="113" bestFit="1" customWidth="1"/>
    <col min="59" max="59" width="26.453125" style="113" bestFit="1" customWidth="1"/>
    <col min="60" max="60" width="28.81640625" style="113" bestFit="1" customWidth="1"/>
    <col min="61" max="61" width="20" style="113" bestFit="1" customWidth="1"/>
    <col min="62" max="62" width="17.26953125" style="113" bestFit="1" customWidth="1"/>
    <col min="63" max="63" width="24.26953125" style="114" bestFit="1" customWidth="1"/>
    <col min="64" max="64" width="21.1796875" style="115" bestFit="1" customWidth="1"/>
    <col min="65" max="65" width="24.453125" style="116" bestFit="1" customWidth="1"/>
    <col min="66" max="66" width="28.7265625" style="117" bestFit="1" customWidth="1"/>
    <col min="67" max="67" width="21.26953125" style="113" bestFit="1" customWidth="1"/>
    <col min="68" max="68" width="23.54296875" style="118" bestFit="1" customWidth="1"/>
    <col min="69" max="69" width="84.26953125" style="113" bestFit="1" customWidth="1"/>
    <col min="70" max="16384" width="30.1796875" style="113"/>
  </cols>
  <sheetData>
    <row r="1" spans="1:69" x14ac:dyDescent="0.35">
      <c r="A1" s="102" t="s">
        <v>250</v>
      </c>
      <c r="B1" s="123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26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03" hidden="1" x14ac:dyDescent="0.35">
      <c r="A5" s="131">
        <v>1</v>
      </c>
      <c r="B5" s="126" t="s">
        <v>253</v>
      </c>
      <c r="C5" s="126" t="s">
        <v>254</v>
      </c>
      <c r="D5" s="126" t="s">
        <v>255</v>
      </c>
      <c r="E5" s="126" t="s">
        <v>255</v>
      </c>
      <c r="F5" s="126" t="s">
        <v>255</v>
      </c>
      <c r="G5" s="126" t="s">
        <v>256</v>
      </c>
      <c r="H5" s="126" t="s">
        <v>257</v>
      </c>
      <c r="I5" s="126">
        <v>187535</v>
      </c>
      <c r="J5" s="126" t="s">
        <v>258</v>
      </c>
      <c r="K5" s="126">
        <v>187535</v>
      </c>
      <c r="L5" s="126" t="s">
        <v>259</v>
      </c>
      <c r="M5" s="126" t="s">
        <v>260</v>
      </c>
      <c r="N5" s="126">
        <v>133557</v>
      </c>
      <c r="O5" s="126" t="s">
        <v>261</v>
      </c>
      <c r="P5" s="126">
        <v>180401</v>
      </c>
      <c r="Q5" s="126" t="s">
        <v>262</v>
      </c>
      <c r="R5" s="126" t="s">
        <v>263</v>
      </c>
      <c r="S5" s="126" t="s">
        <v>264</v>
      </c>
      <c r="T5" s="126" t="s">
        <v>264</v>
      </c>
      <c r="U5" s="126" t="s">
        <v>265</v>
      </c>
      <c r="V5" s="126" t="s">
        <v>266</v>
      </c>
      <c r="W5" s="126">
        <v>0</v>
      </c>
      <c r="X5" s="126" t="s">
        <v>267</v>
      </c>
      <c r="Y5" s="126">
        <v>354509112</v>
      </c>
      <c r="Z5" s="126" t="s">
        <v>268</v>
      </c>
      <c r="AA5" s="126" t="s">
        <v>269</v>
      </c>
      <c r="AB5" s="127">
        <v>62000</v>
      </c>
      <c r="AC5" s="126" t="s">
        <v>270</v>
      </c>
      <c r="AD5" s="126">
        <v>24</v>
      </c>
      <c r="AE5" s="126" t="s">
        <v>271</v>
      </c>
      <c r="AF5" s="126" t="s">
        <v>272</v>
      </c>
      <c r="AG5" s="126" t="s">
        <v>273</v>
      </c>
      <c r="AH5" s="126" t="s">
        <v>274</v>
      </c>
      <c r="AI5" s="126" t="s">
        <v>275</v>
      </c>
      <c r="AJ5" s="127">
        <v>3310</v>
      </c>
      <c r="AK5" s="127">
        <v>3310</v>
      </c>
      <c r="AL5" s="126" t="s">
        <v>276</v>
      </c>
      <c r="AM5" s="127">
        <v>46258.86</v>
      </c>
      <c r="AN5" s="127">
        <v>17011.14</v>
      </c>
      <c r="AO5" s="127">
        <v>63270</v>
      </c>
      <c r="AP5" s="127">
        <v>15741.14</v>
      </c>
      <c r="AQ5" s="127">
        <v>681.86</v>
      </c>
      <c r="AR5" s="127">
        <v>16423</v>
      </c>
      <c r="AS5" s="127">
        <v>15741.14</v>
      </c>
      <c r="AT5" s="127">
        <v>681.86</v>
      </c>
      <c r="AU5" s="127">
        <v>16423</v>
      </c>
      <c r="AV5" s="126">
        <v>27</v>
      </c>
      <c r="AW5" s="126"/>
      <c r="AX5" s="126"/>
      <c r="AY5" s="126"/>
      <c r="AZ5" s="126"/>
      <c r="BA5" s="126"/>
      <c r="BB5" s="126" t="s">
        <v>277</v>
      </c>
      <c r="BC5" s="128"/>
      <c r="BD5" s="128"/>
      <c r="BE5" s="127">
        <v>0</v>
      </c>
      <c r="BF5" s="126" t="s">
        <v>264</v>
      </c>
      <c r="BG5" s="126" t="s">
        <v>278</v>
      </c>
      <c r="BH5" s="124" t="s">
        <v>533</v>
      </c>
      <c r="BI5" s="95" t="s">
        <v>100</v>
      </c>
      <c r="BJ5" s="124">
        <v>46136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/>
      <c r="BP5" s="42"/>
      <c r="BQ5" s="130" t="s">
        <v>500</v>
      </c>
    </row>
    <row r="6" spans="1:69" hidden="1" x14ac:dyDescent="0.35">
      <c r="A6" s="131">
        <v>2</v>
      </c>
      <c r="B6" s="126" t="s">
        <v>253</v>
      </c>
      <c r="C6" s="126" t="s">
        <v>254</v>
      </c>
      <c r="D6" s="126" t="s">
        <v>255</v>
      </c>
      <c r="E6" s="126" t="s">
        <v>255</v>
      </c>
      <c r="F6" s="126" t="s">
        <v>255</v>
      </c>
      <c r="G6" s="126" t="s">
        <v>256</v>
      </c>
      <c r="H6" s="126" t="s">
        <v>257</v>
      </c>
      <c r="I6" s="126">
        <v>77683</v>
      </c>
      <c r="J6" s="126" t="s">
        <v>279</v>
      </c>
      <c r="K6" s="126">
        <v>77683</v>
      </c>
      <c r="L6" s="126" t="s">
        <v>280</v>
      </c>
      <c r="M6" s="126" t="s">
        <v>281</v>
      </c>
      <c r="N6" s="126">
        <v>125548</v>
      </c>
      <c r="O6" s="126" t="s">
        <v>282</v>
      </c>
      <c r="P6" s="126">
        <v>726102</v>
      </c>
      <c r="Q6" s="126" t="s">
        <v>283</v>
      </c>
      <c r="R6" s="126" t="s">
        <v>263</v>
      </c>
      <c r="S6" s="126" t="s">
        <v>284</v>
      </c>
      <c r="T6" s="126" t="s">
        <v>284</v>
      </c>
      <c r="U6" s="126" t="s">
        <v>285</v>
      </c>
      <c r="V6" s="126" t="s">
        <v>266</v>
      </c>
      <c r="W6" s="126">
        <v>541</v>
      </c>
      <c r="X6" s="126" t="s">
        <v>286</v>
      </c>
      <c r="Y6" s="126">
        <v>353065685</v>
      </c>
      <c r="Z6" s="126" t="s">
        <v>287</v>
      </c>
      <c r="AA6" s="126" t="s">
        <v>288</v>
      </c>
      <c r="AB6" s="127">
        <v>52000</v>
      </c>
      <c r="AC6" s="126" t="s">
        <v>289</v>
      </c>
      <c r="AD6" s="126">
        <v>24</v>
      </c>
      <c r="AE6" s="126" t="s">
        <v>290</v>
      </c>
      <c r="AF6" s="126" t="s">
        <v>291</v>
      </c>
      <c r="AG6" s="126" t="s">
        <v>292</v>
      </c>
      <c r="AH6" s="126" t="s">
        <v>293</v>
      </c>
      <c r="AI6" s="126" t="s">
        <v>294</v>
      </c>
      <c r="AJ6" s="127">
        <v>2780</v>
      </c>
      <c r="AK6" s="127">
        <v>2780</v>
      </c>
      <c r="AL6" s="126" t="s">
        <v>295</v>
      </c>
      <c r="AM6" s="127">
        <v>16003.82</v>
      </c>
      <c r="AN6" s="127">
        <v>9016.18</v>
      </c>
      <c r="AO6" s="127">
        <v>25020</v>
      </c>
      <c r="AP6" s="127">
        <v>35996.18</v>
      </c>
      <c r="AQ6" s="127">
        <v>4661.82</v>
      </c>
      <c r="AR6" s="127">
        <v>40658</v>
      </c>
      <c r="AS6" s="127">
        <v>35996.18</v>
      </c>
      <c r="AT6" s="127">
        <v>4661.82</v>
      </c>
      <c r="AU6" s="127">
        <v>40658</v>
      </c>
      <c r="AV6" s="126">
        <v>30</v>
      </c>
      <c r="AW6" s="126"/>
      <c r="AX6" s="126"/>
      <c r="AY6" s="126"/>
      <c r="AZ6" s="126"/>
      <c r="BA6" s="126"/>
      <c r="BB6" s="126" t="s">
        <v>277</v>
      </c>
      <c r="BC6" s="128"/>
      <c r="BD6" s="128"/>
      <c r="BE6" s="127">
        <v>0</v>
      </c>
      <c r="BF6" s="126" t="s">
        <v>284</v>
      </c>
      <c r="BG6" s="126" t="s">
        <v>296</v>
      </c>
      <c r="BH6" s="124" t="s">
        <v>533</v>
      </c>
      <c r="BI6" s="95" t="s">
        <v>100</v>
      </c>
      <c r="BJ6" s="124">
        <v>46136</v>
      </c>
      <c r="BK6" s="94" t="s">
        <v>104</v>
      </c>
      <c r="BL6" s="95" t="s">
        <v>119</v>
      </c>
      <c r="BM6" s="96" t="s">
        <v>181</v>
      </c>
      <c r="BN6" s="94" t="s">
        <v>223</v>
      </c>
      <c r="BO6" s="94"/>
      <c r="BP6" s="42"/>
      <c r="BQ6" s="35" t="s">
        <v>505</v>
      </c>
    </row>
    <row r="7" spans="1:69" hidden="1" x14ac:dyDescent="0.35">
      <c r="A7" s="131">
        <v>3</v>
      </c>
      <c r="B7" s="126" t="s">
        <v>253</v>
      </c>
      <c r="C7" s="126" t="s">
        <v>254</v>
      </c>
      <c r="D7" s="126" t="s">
        <v>255</v>
      </c>
      <c r="E7" s="126" t="s">
        <v>255</v>
      </c>
      <c r="F7" s="126" t="s">
        <v>255</v>
      </c>
      <c r="G7" s="126" t="s">
        <v>256</v>
      </c>
      <c r="H7" s="126" t="s">
        <v>257</v>
      </c>
      <c r="I7" s="126">
        <v>78927</v>
      </c>
      <c r="J7" s="126" t="s">
        <v>297</v>
      </c>
      <c r="K7" s="126">
        <v>78927</v>
      </c>
      <c r="L7" s="126" t="s">
        <v>259</v>
      </c>
      <c r="M7" s="126" t="s">
        <v>260</v>
      </c>
      <c r="N7" s="126">
        <v>158618</v>
      </c>
      <c r="O7" s="126" t="s">
        <v>298</v>
      </c>
      <c r="P7" s="126">
        <v>212810</v>
      </c>
      <c r="Q7" s="126" t="s">
        <v>299</v>
      </c>
      <c r="R7" s="126" t="s">
        <v>263</v>
      </c>
      <c r="S7" s="126" t="s">
        <v>300</v>
      </c>
      <c r="T7" s="126" t="s">
        <v>300</v>
      </c>
      <c r="U7" s="126" t="s">
        <v>285</v>
      </c>
      <c r="V7" s="126" t="s">
        <v>266</v>
      </c>
      <c r="W7" s="126">
        <v>541</v>
      </c>
      <c r="X7" s="126" t="s">
        <v>286</v>
      </c>
      <c r="Y7" s="126">
        <v>351046316</v>
      </c>
      <c r="Z7" s="126" t="s">
        <v>301</v>
      </c>
      <c r="AA7" s="126" t="s">
        <v>302</v>
      </c>
      <c r="AB7" s="127">
        <v>62828</v>
      </c>
      <c r="AC7" s="126" t="s">
        <v>303</v>
      </c>
      <c r="AD7" s="126">
        <v>24</v>
      </c>
      <c r="AE7" s="126" t="s">
        <v>304</v>
      </c>
      <c r="AF7" s="126" t="s">
        <v>305</v>
      </c>
      <c r="AG7" s="126" t="s">
        <v>306</v>
      </c>
      <c r="AH7" s="126" t="s">
        <v>307</v>
      </c>
      <c r="AI7" s="126" t="s">
        <v>308</v>
      </c>
      <c r="AJ7" s="127">
        <v>3451</v>
      </c>
      <c r="AK7" s="127">
        <v>3400</v>
      </c>
      <c r="AL7" s="126" t="s">
        <v>309</v>
      </c>
      <c r="AM7" s="127">
        <v>40890.19</v>
      </c>
      <c r="AN7" s="127">
        <v>16960.810000000001</v>
      </c>
      <c r="AO7" s="127">
        <v>57851</v>
      </c>
      <c r="AP7" s="127">
        <v>21937.81</v>
      </c>
      <c r="AQ7" s="127">
        <v>1862.19</v>
      </c>
      <c r="AR7" s="127">
        <v>23800</v>
      </c>
      <c r="AS7" s="127">
        <v>21937.81</v>
      </c>
      <c r="AT7" s="127">
        <v>1862.19</v>
      </c>
      <c r="AU7" s="127">
        <v>23800</v>
      </c>
      <c r="AV7" s="126">
        <v>36</v>
      </c>
      <c r="AW7" s="126"/>
      <c r="AX7" s="126"/>
      <c r="AY7" s="126"/>
      <c r="AZ7" s="126"/>
      <c r="BA7" s="126"/>
      <c r="BB7" s="126" t="s">
        <v>277</v>
      </c>
      <c r="BC7" s="94"/>
      <c r="BD7" s="94"/>
      <c r="BE7" s="127">
        <v>0</v>
      </c>
      <c r="BF7" s="126" t="s">
        <v>300</v>
      </c>
      <c r="BG7" s="126" t="s">
        <v>310</v>
      </c>
      <c r="BH7" s="124" t="s">
        <v>533</v>
      </c>
      <c r="BI7" s="95" t="s">
        <v>100</v>
      </c>
      <c r="BJ7" s="124">
        <v>46136</v>
      </c>
      <c r="BK7" s="94" t="s">
        <v>104</v>
      </c>
      <c r="BL7" s="95" t="s">
        <v>109</v>
      </c>
      <c r="BM7" s="96" t="s">
        <v>181</v>
      </c>
      <c r="BN7" s="94" t="s">
        <v>223</v>
      </c>
      <c r="BO7" s="94"/>
      <c r="BP7" s="42"/>
      <c r="BQ7" s="35" t="s">
        <v>505</v>
      </c>
    </row>
    <row r="8" spans="1:69" x14ac:dyDescent="0.35">
      <c r="A8" s="131">
        <v>4</v>
      </c>
      <c r="B8" s="126" t="s">
        <v>253</v>
      </c>
      <c r="C8" s="126" t="s">
        <v>254</v>
      </c>
      <c r="D8" s="126" t="s">
        <v>255</v>
      </c>
      <c r="E8" s="126" t="s">
        <v>255</v>
      </c>
      <c r="F8" s="126" t="s">
        <v>255</v>
      </c>
      <c r="G8" s="126" t="s">
        <v>256</v>
      </c>
      <c r="H8" s="126" t="s">
        <v>257</v>
      </c>
      <c r="I8" s="126">
        <v>187236</v>
      </c>
      <c r="J8" s="126" t="s">
        <v>311</v>
      </c>
      <c r="K8" s="126">
        <v>187236</v>
      </c>
      <c r="L8" s="126" t="s">
        <v>259</v>
      </c>
      <c r="M8" s="126" t="s">
        <v>260</v>
      </c>
      <c r="N8" s="126">
        <v>128355</v>
      </c>
      <c r="O8" s="126" t="s">
        <v>312</v>
      </c>
      <c r="P8" s="126">
        <v>189773</v>
      </c>
      <c r="Q8" s="126" t="s">
        <v>313</v>
      </c>
      <c r="R8" s="126" t="s">
        <v>263</v>
      </c>
      <c r="S8" s="126" t="s">
        <v>314</v>
      </c>
      <c r="T8" s="126" t="s">
        <v>314</v>
      </c>
      <c r="U8" s="126" t="s">
        <v>285</v>
      </c>
      <c r="V8" s="126" t="s">
        <v>266</v>
      </c>
      <c r="W8" s="126">
        <v>0</v>
      </c>
      <c r="X8" s="126" t="s">
        <v>315</v>
      </c>
      <c r="Y8" s="126">
        <v>358439153</v>
      </c>
      <c r="Z8" s="126" t="s">
        <v>316</v>
      </c>
      <c r="AA8" s="126" t="s">
        <v>317</v>
      </c>
      <c r="AB8" s="127">
        <v>65000</v>
      </c>
      <c r="AC8" s="126" t="s">
        <v>318</v>
      </c>
      <c r="AD8" s="126">
        <v>24</v>
      </c>
      <c r="AE8" s="126" t="s">
        <v>319</v>
      </c>
      <c r="AF8" s="126" t="s">
        <v>320</v>
      </c>
      <c r="AG8" s="126" t="s">
        <v>321</v>
      </c>
      <c r="AH8" s="126" t="s">
        <v>322</v>
      </c>
      <c r="AI8" s="126" t="s">
        <v>323</v>
      </c>
      <c r="AJ8" s="127">
        <v>3460</v>
      </c>
      <c r="AK8" s="127">
        <v>3460</v>
      </c>
      <c r="AL8" s="126" t="s">
        <v>324</v>
      </c>
      <c r="AM8" s="127">
        <v>42280.63</v>
      </c>
      <c r="AN8" s="127">
        <v>16539.37</v>
      </c>
      <c r="AO8" s="127">
        <v>58820</v>
      </c>
      <c r="AP8" s="127">
        <v>22719.37</v>
      </c>
      <c r="AQ8" s="127">
        <v>1952.63</v>
      </c>
      <c r="AR8" s="127">
        <v>24672</v>
      </c>
      <c r="AS8" s="127">
        <v>2982.43</v>
      </c>
      <c r="AT8" s="127">
        <v>477.57</v>
      </c>
      <c r="AU8" s="127">
        <v>3460</v>
      </c>
      <c r="AV8" s="126">
        <v>18</v>
      </c>
      <c r="AW8" s="126"/>
      <c r="AX8" s="126"/>
      <c r="AY8" s="126"/>
      <c r="AZ8" s="126"/>
      <c r="BA8" s="126"/>
      <c r="BB8" s="126" t="s">
        <v>277</v>
      </c>
      <c r="BC8" s="128"/>
      <c r="BD8" s="128"/>
      <c r="BE8" s="127">
        <v>0</v>
      </c>
      <c r="BF8" s="126" t="s">
        <v>314</v>
      </c>
      <c r="BG8" s="126" t="s">
        <v>325</v>
      </c>
      <c r="BH8" s="124" t="s">
        <v>533</v>
      </c>
      <c r="BI8" s="95" t="s">
        <v>100</v>
      </c>
      <c r="BJ8" s="124">
        <v>46136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94">
        <v>3460</v>
      </c>
      <c r="BP8" s="42" t="s">
        <v>182</v>
      </c>
      <c r="BQ8" s="167" t="s">
        <v>501</v>
      </c>
    </row>
    <row r="9" spans="1:69" hidden="1" x14ac:dyDescent="0.35">
      <c r="A9" s="131">
        <v>5</v>
      </c>
      <c r="B9" s="126" t="s">
        <v>253</v>
      </c>
      <c r="C9" s="126" t="s">
        <v>254</v>
      </c>
      <c r="D9" s="126" t="s">
        <v>255</v>
      </c>
      <c r="E9" s="126" t="s">
        <v>255</v>
      </c>
      <c r="F9" s="126" t="s">
        <v>255</v>
      </c>
      <c r="G9" s="126" t="s">
        <v>256</v>
      </c>
      <c r="H9" s="126" t="s">
        <v>257</v>
      </c>
      <c r="I9" s="126">
        <v>77280</v>
      </c>
      <c r="J9" s="126" t="s">
        <v>326</v>
      </c>
      <c r="K9" s="126">
        <v>77280</v>
      </c>
      <c r="L9" s="126" t="s">
        <v>259</v>
      </c>
      <c r="M9" s="126" t="s">
        <v>260</v>
      </c>
      <c r="N9" s="126">
        <v>139328</v>
      </c>
      <c r="O9" s="126" t="s">
        <v>327</v>
      </c>
      <c r="P9" s="126">
        <v>188135</v>
      </c>
      <c r="Q9" s="126" t="s">
        <v>328</v>
      </c>
      <c r="R9" s="126" t="s">
        <v>263</v>
      </c>
      <c r="S9" s="126" t="s">
        <v>329</v>
      </c>
      <c r="T9" s="126" t="s">
        <v>329</v>
      </c>
      <c r="U9" s="126" t="s">
        <v>330</v>
      </c>
      <c r="V9" s="126" t="s">
        <v>266</v>
      </c>
      <c r="W9" s="126">
        <v>0</v>
      </c>
      <c r="X9" s="126" t="s">
        <v>286</v>
      </c>
      <c r="Y9" s="126">
        <v>357502982</v>
      </c>
      <c r="Z9" s="126" t="s">
        <v>331</v>
      </c>
      <c r="AA9" s="126" t="s">
        <v>332</v>
      </c>
      <c r="AB9" s="127">
        <v>48000</v>
      </c>
      <c r="AC9" s="126" t="s">
        <v>333</v>
      </c>
      <c r="AD9" s="126">
        <v>24</v>
      </c>
      <c r="AE9" s="126" t="s">
        <v>334</v>
      </c>
      <c r="AF9" s="126" t="s">
        <v>335</v>
      </c>
      <c r="AG9" s="126" t="s">
        <v>336</v>
      </c>
      <c r="AH9" s="126" t="s">
        <v>293</v>
      </c>
      <c r="AI9" s="126" t="s">
        <v>337</v>
      </c>
      <c r="AJ9" s="127">
        <v>2540</v>
      </c>
      <c r="AK9" s="127">
        <v>2540</v>
      </c>
      <c r="AL9" s="126" t="s">
        <v>338</v>
      </c>
      <c r="AM9" s="127">
        <v>40608.89</v>
      </c>
      <c r="AN9" s="127">
        <v>12731.11</v>
      </c>
      <c r="AO9" s="127">
        <v>53340</v>
      </c>
      <c r="AP9" s="127">
        <v>7391.11</v>
      </c>
      <c r="AQ9" s="127">
        <v>298.89</v>
      </c>
      <c r="AR9" s="127">
        <v>7690</v>
      </c>
      <c r="AS9" s="127">
        <v>0</v>
      </c>
      <c r="AT9" s="127">
        <v>0</v>
      </c>
      <c r="AU9" s="127">
        <v>0</v>
      </c>
      <c r="AV9" s="126">
        <v>21</v>
      </c>
      <c r="AW9" s="126"/>
      <c r="AX9" s="126"/>
      <c r="AY9" s="126"/>
      <c r="AZ9" s="126"/>
      <c r="BA9" s="126"/>
      <c r="BB9" s="126" t="s">
        <v>277</v>
      </c>
      <c r="BC9" s="128"/>
      <c r="BD9" s="128"/>
      <c r="BE9" s="127">
        <v>0</v>
      </c>
      <c r="BF9" s="126" t="s">
        <v>329</v>
      </c>
      <c r="BG9" s="126" t="s">
        <v>339</v>
      </c>
      <c r="BH9" s="124" t="s">
        <v>533</v>
      </c>
      <c r="BI9" s="95" t="s">
        <v>100</v>
      </c>
      <c r="BJ9" s="124">
        <v>46136</v>
      </c>
      <c r="BK9" s="94" t="s">
        <v>107</v>
      </c>
      <c r="BL9" s="95" t="s">
        <v>119</v>
      </c>
      <c r="BM9" s="96" t="s">
        <v>181</v>
      </c>
      <c r="BN9" s="94" t="s">
        <v>223</v>
      </c>
      <c r="BO9" s="94"/>
      <c r="BP9" s="42"/>
      <c r="BQ9" s="130" t="s">
        <v>507</v>
      </c>
    </row>
    <row r="10" spans="1:69" hidden="1" x14ac:dyDescent="0.35">
      <c r="A10" s="131">
        <v>6</v>
      </c>
      <c r="B10" s="126" t="s">
        <v>253</v>
      </c>
      <c r="C10" s="126" t="s">
        <v>254</v>
      </c>
      <c r="D10" s="126" t="s">
        <v>255</v>
      </c>
      <c r="E10" s="126" t="s">
        <v>255</v>
      </c>
      <c r="F10" s="126" t="s">
        <v>255</v>
      </c>
      <c r="G10" s="126" t="s">
        <v>256</v>
      </c>
      <c r="H10" s="126" t="s">
        <v>257</v>
      </c>
      <c r="I10" s="126">
        <v>187376</v>
      </c>
      <c r="J10" s="126" t="s">
        <v>340</v>
      </c>
      <c r="K10" s="126">
        <v>187376</v>
      </c>
      <c r="L10" s="126" t="s">
        <v>259</v>
      </c>
      <c r="M10" s="126" t="s">
        <v>260</v>
      </c>
      <c r="N10" s="126">
        <v>159426</v>
      </c>
      <c r="O10" s="126" t="s">
        <v>341</v>
      </c>
      <c r="P10" s="126">
        <v>213867</v>
      </c>
      <c r="Q10" s="126" t="s">
        <v>342</v>
      </c>
      <c r="R10" s="126" t="s">
        <v>263</v>
      </c>
      <c r="S10" s="126" t="s">
        <v>343</v>
      </c>
      <c r="T10" s="126" t="s">
        <v>343</v>
      </c>
      <c r="U10" s="126" t="s">
        <v>285</v>
      </c>
      <c r="V10" s="126" t="s">
        <v>266</v>
      </c>
      <c r="W10" s="126">
        <v>541</v>
      </c>
      <c r="X10" s="126" t="s">
        <v>344</v>
      </c>
      <c r="Y10" s="126">
        <v>351201950</v>
      </c>
      <c r="Z10" s="126" t="s">
        <v>345</v>
      </c>
      <c r="AA10" s="126" t="s">
        <v>346</v>
      </c>
      <c r="AB10" s="127">
        <v>62828</v>
      </c>
      <c r="AC10" s="126" t="s">
        <v>347</v>
      </c>
      <c r="AD10" s="126">
        <v>24</v>
      </c>
      <c r="AE10" s="126" t="s">
        <v>348</v>
      </c>
      <c r="AF10" s="126" t="s">
        <v>349</v>
      </c>
      <c r="AG10" s="126" t="s">
        <v>350</v>
      </c>
      <c r="AH10" s="126" t="s">
        <v>307</v>
      </c>
      <c r="AI10" s="126" t="s">
        <v>351</v>
      </c>
      <c r="AJ10" s="127">
        <v>2935</v>
      </c>
      <c r="AK10" s="127">
        <v>3400</v>
      </c>
      <c r="AL10" s="126" t="s">
        <v>352</v>
      </c>
      <c r="AM10" s="127">
        <v>46836.23</v>
      </c>
      <c r="AN10" s="127">
        <v>17298.77</v>
      </c>
      <c r="AO10" s="127">
        <v>64135</v>
      </c>
      <c r="AP10" s="127">
        <v>15991.77</v>
      </c>
      <c r="AQ10" s="127">
        <v>1008.23</v>
      </c>
      <c r="AR10" s="127">
        <v>17000</v>
      </c>
      <c r="AS10" s="127">
        <v>15991.77</v>
      </c>
      <c r="AT10" s="127">
        <v>1008.23</v>
      </c>
      <c r="AU10" s="127">
        <v>17000</v>
      </c>
      <c r="AV10" s="126">
        <v>36</v>
      </c>
      <c r="AW10" s="126"/>
      <c r="AX10" s="126"/>
      <c r="AY10" s="126"/>
      <c r="AZ10" s="126"/>
      <c r="BA10" s="126"/>
      <c r="BB10" s="126" t="s">
        <v>277</v>
      </c>
      <c r="BC10" s="128"/>
      <c r="BD10" s="128"/>
      <c r="BE10" s="127">
        <v>0</v>
      </c>
      <c r="BF10" s="126" t="s">
        <v>343</v>
      </c>
      <c r="BG10" s="126" t="s">
        <v>353</v>
      </c>
      <c r="BH10" s="124" t="s">
        <v>533</v>
      </c>
      <c r="BI10" s="95" t="s">
        <v>100</v>
      </c>
      <c r="BJ10" s="124">
        <v>46136</v>
      </c>
      <c r="BK10" s="94" t="s">
        <v>107</v>
      </c>
      <c r="BL10" s="95" t="s">
        <v>119</v>
      </c>
      <c r="BM10" s="96" t="s">
        <v>181</v>
      </c>
      <c r="BN10" s="94" t="s">
        <v>223</v>
      </c>
      <c r="BO10" s="94"/>
      <c r="BP10" s="42"/>
      <c r="BQ10" s="130" t="s">
        <v>507</v>
      </c>
    </row>
    <row r="11" spans="1:69" hidden="1" x14ac:dyDescent="0.35">
      <c r="A11" s="131">
        <v>7</v>
      </c>
      <c r="B11" s="126" t="s">
        <v>253</v>
      </c>
      <c r="C11" s="126" t="s">
        <v>254</v>
      </c>
      <c r="D11" s="126" t="s">
        <v>255</v>
      </c>
      <c r="E11" s="126" t="s">
        <v>255</v>
      </c>
      <c r="F11" s="126" t="s">
        <v>255</v>
      </c>
      <c r="G11" s="126" t="s">
        <v>256</v>
      </c>
      <c r="H11" s="126" t="s">
        <v>257</v>
      </c>
      <c r="I11" s="126">
        <v>187535</v>
      </c>
      <c r="J11" s="126" t="s">
        <v>258</v>
      </c>
      <c r="K11" s="126">
        <v>187535</v>
      </c>
      <c r="L11" s="126" t="s">
        <v>259</v>
      </c>
      <c r="M11" s="126" t="s">
        <v>260</v>
      </c>
      <c r="N11" s="126">
        <v>389363</v>
      </c>
      <c r="O11" s="126" t="s">
        <v>354</v>
      </c>
      <c r="P11" s="126">
        <v>575333</v>
      </c>
      <c r="Q11" s="126" t="s">
        <v>355</v>
      </c>
      <c r="R11" s="126" t="s">
        <v>263</v>
      </c>
      <c r="S11" s="126" t="s">
        <v>356</v>
      </c>
      <c r="T11" s="126" t="s">
        <v>356</v>
      </c>
      <c r="U11" s="126" t="s">
        <v>357</v>
      </c>
      <c r="V11" s="126" t="s">
        <v>266</v>
      </c>
      <c r="W11" s="126">
        <v>541</v>
      </c>
      <c r="X11" s="126" t="s">
        <v>344</v>
      </c>
      <c r="Y11" s="126">
        <v>352432188</v>
      </c>
      <c r="Z11" s="126" t="s">
        <v>358</v>
      </c>
      <c r="AA11" s="126" t="s">
        <v>359</v>
      </c>
      <c r="AB11" s="127">
        <v>42000</v>
      </c>
      <c r="AC11" s="126" t="s">
        <v>270</v>
      </c>
      <c r="AD11" s="126">
        <v>24</v>
      </c>
      <c r="AE11" s="126" t="s">
        <v>360</v>
      </c>
      <c r="AF11" s="126" t="s">
        <v>361</v>
      </c>
      <c r="AG11" s="126" t="s">
        <v>362</v>
      </c>
      <c r="AH11" s="126" t="s">
        <v>322</v>
      </c>
      <c r="AI11" s="126" t="s">
        <v>363</v>
      </c>
      <c r="AJ11" s="127">
        <v>2240</v>
      </c>
      <c r="AK11" s="127">
        <v>2240</v>
      </c>
      <c r="AL11" s="126" t="s">
        <v>364</v>
      </c>
      <c r="AM11" s="127">
        <v>30660.33</v>
      </c>
      <c r="AN11" s="127">
        <v>11899.67</v>
      </c>
      <c r="AO11" s="127">
        <v>42560</v>
      </c>
      <c r="AP11" s="127">
        <v>11339.67</v>
      </c>
      <c r="AQ11" s="127">
        <v>-651.66999999999996</v>
      </c>
      <c r="AR11" s="127">
        <v>10688</v>
      </c>
      <c r="AS11" s="127">
        <v>10572.54</v>
      </c>
      <c r="AT11" s="127">
        <v>115.46</v>
      </c>
      <c r="AU11" s="127">
        <v>10688</v>
      </c>
      <c r="AV11" s="126">
        <v>31</v>
      </c>
      <c r="AW11" s="126"/>
      <c r="AX11" s="126"/>
      <c r="AY11" s="126"/>
      <c r="AZ11" s="126"/>
      <c r="BA11" s="126"/>
      <c r="BB11" s="126" t="s">
        <v>277</v>
      </c>
      <c r="BC11" s="128"/>
      <c r="BD11" s="128"/>
      <c r="BE11" s="127">
        <v>0</v>
      </c>
      <c r="BF11" s="126" t="s">
        <v>356</v>
      </c>
      <c r="BG11" s="126" t="s">
        <v>365</v>
      </c>
      <c r="BH11" s="124" t="s">
        <v>533</v>
      </c>
      <c r="BI11" s="95" t="s">
        <v>100</v>
      </c>
      <c r="BJ11" s="124">
        <v>46136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130" t="s">
        <v>503</v>
      </c>
    </row>
    <row r="12" spans="1:69" hidden="1" x14ac:dyDescent="0.35">
      <c r="A12" s="131">
        <v>8</v>
      </c>
      <c r="B12" s="126" t="s">
        <v>253</v>
      </c>
      <c r="C12" s="126" t="s">
        <v>254</v>
      </c>
      <c r="D12" s="126" t="s">
        <v>255</v>
      </c>
      <c r="E12" s="126" t="s">
        <v>255</v>
      </c>
      <c r="F12" s="126" t="s">
        <v>255</v>
      </c>
      <c r="G12" s="126" t="s">
        <v>256</v>
      </c>
      <c r="H12" s="126" t="s">
        <v>257</v>
      </c>
      <c r="I12" s="126">
        <v>95319</v>
      </c>
      <c r="J12" s="126" t="s">
        <v>366</v>
      </c>
      <c r="K12" s="126">
        <v>95319</v>
      </c>
      <c r="L12" s="126" t="s">
        <v>367</v>
      </c>
      <c r="M12" s="126" t="s">
        <v>368</v>
      </c>
      <c r="N12" s="126">
        <v>123267</v>
      </c>
      <c r="O12" s="126" t="s">
        <v>369</v>
      </c>
      <c r="P12" s="126">
        <v>167412</v>
      </c>
      <c r="Q12" s="126" t="s">
        <v>370</v>
      </c>
      <c r="R12" s="126" t="s">
        <v>263</v>
      </c>
      <c r="S12" s="126" t="s">
        <v>371</v>
      </c>
      <c r="T12" s="126" t="s">
        <v>371</v>
      </c>
      <c r="U12" s="126" t="s">
        <v>285</v>
      </c>
      <c r="V12" s="126" t="s">
        <v>266</v>
      </c>
      <c r="W12" s="126">
        <v>0</v>
      </c>
      <c r="X12" s="126" t="s">
        <v>372</v>
      </c>
      <c r="Y12" s="126">
        <v>355093529</v>
      </c>
      <c r="Z12" s="126" t="s">
        <v>373</v>
      </c>
      <c r="AA12" s="126" t="s">
        <v>374</v>
      </c>
      <c r="AB12" s="127">
        <v>80000</v>
      </c>
      <c r="AC12" s="126" t="s">
        <v>375</v>
      </c>
      <c r="AD12" s="126">
        <v>24</v>
      </c>
      <c r="AE12" s="126" t="s">
        <v>290</v>
      </c>
      <c r="AF12" s="126" t="s">
        <v>376</v>
      </c>
      <c r="AG12" s="126" t="s">
        <v>377</v>
      </c>
      <c r="AH12" s="126" t="s">
        <v>293</v>
      </c>
      <c r="AI12" s="126" t="s">
        <v>378</v>
      </c>
      <c r="AJ12" s="127">
        <v>4270</v>
      </c>
      <c r="AK12" s="127">
        <v>4270</v>
      </c>
      <c r="AL12" s="126" t="s">
        <v>379</v>
      </c>
      <c r="AM12" s="127">
        <v>77723</v>
      </c>
      <c r="AN12" s="127">
        <v>22787</v>
      </c>
      <c r="AO12" s="127">
        <v>100510</v>
      </c>
      <c r="AP12" s="127">
        <v>2277</v>
      </c>
      <c r="AQ12" s="127">
        <v>0</v>
      </c>
      <c r="AR12" s="127">
        <v>2277</v>
      </c>
      <c r="AS12" s="127">
        <v>2277</v>
      </c>
      <c r="AT12" s="127">
        <v>0</v>
      </c>
      <c r="AU12" s="127">
        <v>2277</v>
      </c>
      <c r="AV12" s="126">
        <v>26</v>
      </c>
      <c r="AW12" s="126"/>
      <c r="AX12" s="126"/>
      <c r="AY12" s="126"/>
      <c r="AZ12" s="126"/>
      <c r="BA12" s="126"/>
      <c r="BB12" s="126" t="s">
        <v>277</v>
      </c>
      <c r="BC12" s="128"/>
      <c r="BD12" s="128"/>
      <c r="BE12" s="127">
        <v>0</v>
      </c>
      <c r="BF12" s="126" t="s">
        <v>371</v>
      </c>
      <c r="BG12" s="126" t="s">
        <v>380</v>
      </c>
      <c r="BH12" s="124" t="s">
        <v>533</v>
      </c>
      <c r="BI12" s="95" t="s">
        <v>100</v>
      </c>
      <c r="BJ12" s="124">
        <v>46136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30" t="s">
        <v>503</v>
      </c>
    </row>
    <row r="13" spans="1:69" x14ac:dyDescent="0.35">
      <c r="A13" s="131">
        <v>9</v>
      </c>
      <c r="B13" s="126" t="s">
        <v>253</v>
      </c>
      <c r="C13" s="126" t="s">
        <v>254</v>
      </c>
      <c r="D13" s="126" t="s">
        <v>255</v>
      </c>
      <c r="E13" s="126" t="s">
        <v>255</v>
      </c>
      <c r="F13" s="126" t="s">
        <v>255</v>
      </c>
      <c r="G13" s="126" t="s">
        <v>256</v>
      </c>
      <c r="H13" s="126" t="s">
        <v>257</v>
      </c>
      <c r="I13" s="126">
        <v>78927</v>
      </c>
      <c r="J13" s="126" t="s">
        <v>297</v>
      </c>
      <c r="K13" s="126">
        <v>78927</v>
      </c>
      <c r="L13" s="126" t="s">
        <v>259</v>
      </c>
      <c r="M13" s="126" t="s">
        <v>260</v>
      </c>
      <c r="N13" s="126">
        <v>159441</v>
      </c>
      <c r="O13" s="126" t="s">
        <v>381</v>
      </c>
      <c r="P13" s="126">
        <v>213886</v>
      </c>
      <c r="Q13" s="126" t="s">
        <v>382</v>
      </c>
      <c r="R13" s="126" t="s">
        <v>263</v>
      </c>
      <c r="S13" s="126" t="s">
        <v>383</v>
      </c>
      <c r="T13" s="126" t="s">
        <v>383</v>
      </c>
      <c r="U13" s="126" t="s">
        <v>357</v>
      </c>
      <c r="V13" s="126" t="s">
        <v>266</v>
      </c>
      <c r="W13" s="126">
        <v>0</v>
      </c>
      <c r="X13" s="126" t="s">
        <v>286</v>
      </c>
      <c r="Y13" s="126">
        <v>358784659</v>
      </c>
      <c r="Z13" s="126" t="s">
        <v>384</v>
      </c>
      <c r="AA13" s="126" t="s">
        <v>385</v>
      </c>
      <c r="AB13" s="127">
        <v>65000</v>
      </c>
      <c r="AC13" s="126" t="s">
        <v>303</v>
      </c>
      <c r="AD13" s="126">
        <v>24</v>
      </c>
      <c r="AE13" s="126" t="s">
        <v>319</v>
      </c>
      <c r="AF13" s="126" t="s">
        <v>386</v>
      </c>
      <c r="AG13" s="126" t="s">
        <v>387</v>
      </c>
      <c r="AH13" s="126" t="s">
        <v>322</v>
      </c>
      <c r="AI13" s="126" t="s">
        <v>388</v>
      </c>
      <c r="AJ13" s="127">
        <v>3460</v>
      </c>
      <c r="AK13" s="127">
        <v>3460</v>
      </c>
      <c r="AL13" s="126" t="s">
        <v>389</v>
      </c>
      <c r="AM13" s="127">
        <v>39807.43</v>
      </c>
      <c r="AN13" s="127">
        <v>15552.57</v>
      </c>
      <c r="AO13" s="127">
        <v>55360</v>
      </c>
      <c r="AP13" s="127">
        <v>25192.57</v>
      </c>
      <c r="AQ13" s="127">
        <v>2404.4299999999998</v>
      </c>
      <c r="AR13" s="127">
        <v>27597</v>
      </c>
      <c r="AS13" s="127">
        <v>2930.44</v>
      </c>
      <c r="AT13" s="127">
        <v>529.55999999999995</v>
      </c>
      <c r="AU13" s="127">
        <v>3460</v>
      </c>
      <c r="AV13" s="126">
        <v>17</v>
      </c>
      <c r="AW13" s="126"/>
      <c r="AX13" s="126"/>
      <c r="AY13" s="126"/>
      <c r="AZ13" s="126"/>
      <c r="BA13" s="126"/>
      <c r="BB13" s="126" t="s">
        <v>277</v>
      </c>
      <c r="BC13" s="128"/>
      <c r="BD13" s="128"/>
      <c r="BE13" s="127">
        <v>0</v>
      </c>
      <c r="BF13" s="126" t="s">
        <v>383</v>
      </c>
      <c r="BG13" s="126" t="s">
        <v>390</v>
      </c>
      <c r="BH13" s="124" t="s">
        <v>533</v>
      </c>
      <c r="BI13" s="95" t="s">
        <v>100</v>
      </c>
      <c r="BJ13" s="124">
        <v>46135</v>
      </c>
      <c r="BK13" s="94" t="s">
        <v>103</v>
      </c>
      <c r="BL13" s="95" t="s">
        <v>108</v>
      </c>
      <c r="BM13" s="96" t="s">
        <v>180</v>
      </c>
      <c r="BN13" s="94" t="s">
        <v>221</v>
      </c>
      <c r="BO13" s="94">
        <v>3460</v>
      </c>
      <c r="BP13" s="42" t="s">
        <v>183</v>
      </c>
      <c r="BQ13" s="167" t="s">
        <v>502</v>
      </c>
    </row>
    <row r="14" spans="1:69" hidden="1" x14ac:dyDescent="0.35">
      <c r="A14" s="131">
        <v>10</v>
      </c>
      <c r="B14" s="126" t="s">
        <v>253</v>
      </c>
      <c r="C14" s="126" t="s">
        <v>254</v>
      </c>
      <c r="D14" s="126" t="s">
        <v>255</v>
      </c>
      <c r="E14" s="126" t="s">
        <v>255</v>
      </c>
      <c r="F14" s="126" t="s">
        <v>255</v>
      </c>
      <c r="G14" s="126" t="s">
        <v>256</v>
      </c>
      <c r="H14" s="126" t="s">
        <v>257</v>
      </c>
      <c r="I14" s="126">
        <v>95319</v>
      </c>
      <c r="J14" s="126" t="s">
        <v>366</v>
      </c>
      <c r="K14" s="126">
        <v>95319</v>
      </c>
      <c r="L14" s="126" t="s">
        <v>367</v>
      </c>
      <c r="M14" s="126" t="s">
        <v>368</v>
      </c>
      <c r="N14" s="126">
        <v>129871</v>
      </c>
      <c r="O14" s="126" t="s">
        <v>391</v>
      </c>
      <c r="P14" s="126">
        <v>213918</v>
      </c>
      <c r="Q14" s="126" t="s">
        <v>392</v>
      </c>
      <c r="R14" s="126" t="s">
        <v>263</v>
      </c>
      <c r="S14" s="126" t="s">
        <v>393</v>
      </c>
      <c r="T14" s="126" t="s">
        <v>393</v>
      </c>
      <c r="U14" s="126" t="s">
        <v>330</v>
      </c>
      <c r="V14" s="126" t="s">
        <v>266</v>
      </c>
      <c r="W14" s="126">
        <v>541</v>
      </c>
      <c r="X14" s="126" t="s">
        <v>286</v>
      </c>
      <c r="Y14" s="126">
        <v>350510272</v>
      </c>
      <c r="Z14" s="126" t="s">
        <v>394</v>
      </c>
      <c r="AA14" s="126" t="s">
        <v>395</v>
      </c>
      <c r="AB14" s="127">
        <v>62628</v>
      </c>
      <c r="AC14" s="126" t="s">
        <v>375</v>
      </c>
      <c r="AD14" s="126">
        <v>24</v>
      </c>
      <c r="AE14" s="126" t="s">
        <v>271</v>
      </c>
      <c r="AF14" s="126" t="s">
        <v>396</v>
      </c>
      <c r="AG14" s="126" t="s">
        <v>397</v>
      </c>
      <c r="AH14" s="126" t="s">
        <v>293</v>
      </c>
      <c r="AI14" s="126" t="s">
        <v>398</v>
      </c>
      <c r="AJ14" s="127">
        <v>4516</v>
      </c>
      <c r="AK14" s="127">
        <v>3350</v>
      </c>
      <c r="AL14" s="126" t="s">
        <v>295</v>
      </c>
      <c r="AM14" s="127">
        <v>38191.93</v>
      </c>
      <c r="AN14" s="127">
        <v>16574.07</v>
      </c>
      <c r="AO14" s="127">
        <v>54766</v>
      </c>
      <c r="AP14" s="127">
        <v>24436.07</v>
      </c>
      <c r="AQ14" s="127">
        <v>2363.9299999999998</v>
      </c>
      <c r="AR14" s="127">
        <v>26800</v>
      </c>
      <c r="AS14" s="127">
        <v>24436.07</v>
      </c>
      <c r="AT14" s="127">
        <v>2363.9299999999998</v>
      </c>
      <c r="AU14" s="127">
        <v>26800</v>
      </c>
      <c r="AV14" s="126">
        <v>37</v>
      </c>
      <c r="AW14" s="126"/>
      <c r="AX14" s="126"/>
      <c r="AY14" s="126"/>
      <c r="AZ14" s="126"/>
      <c r="BA14" s="126"/>
      <c r="BB14" s="126" t="s">
        <v>277</v>
      </c>
      <c r="BC14" s="94"/>
      <c r="BD14" s="94"/>
      <c r="BE14" s="127">
        <v>0</v>
      </c>
      <c r="BF14" s="126" t="s">
        <v>393</v>
      </c>
      <c r="BG14" s="126" t="s">
        <v>399</v>
      </c>
      <c r="BH14" s="124" t="s">
        <v>533</v>
      </c>
      <c r="BI14" s="95" t="s">
        <v>100</v>
      </c>
      <c r="BJ14" s="124">
        <v>46135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42"/>
      <c r="BQ14" s="130" t="s">
        <v>503</v>
      </c>
    </row>
    <row r="15" spans="1:69" hidden="1" x14ac:dyDescent="0.35">
      <c r="A15" s="131">
        <v>11</v>
      </c>
      <c r="B15" s="126" t="s">
        <v>253</v>
      </c>
      <c r="C15" s="126" t="s">
        <v>254</v>
      </c>
      <c r="D15" s="126" t="s">
        <v>255</v>
      </c>
      <c r="E15" s="126" t="s">
        <v>255</v>
      </c>
      <c r="F15" s="126" t="s">
        <v>255</v>
      </c>
      <c r="G15" s="126" t="s">
        <v>256</v>
      </c>
      <c r="H15" s="126" t="s">
        <v>257</v>
      </c>
      <c r="I15" s="126">
        <v>95319</v>
      </c>
      <c r="J15" s="126" t="s">
        <v>366</v>
      </c>
      <c r="K15" s="126">
        <v>95319</v>
      </c>
      <c r="L15" s="126" t="s">
        <v>367</v>
      </c>
      <c r="M15" s="126" t="s">
        <v>368</v>
      </c>
      <c r="N15" s="126">
        <v>144466</v>
      </c>
      <c r="O15" s="126" t="s">
        <v>400</v>
      </c>
      <c r="P15" s="126">
        <v>195152</v>
      </c>
      <c r="Q15" s="126" t="s">
        <v>401</v>
      </c>
      <c r="R15" s="126" t="s">
        <v>263</v>
      </c>
      <c r="S15" s="126" t="s">
        <v>402</v>
      </c>
      <c r="T15" s="126" t="s">
        <v>402</v>
      </c>
      <c r="U15" s="126" t="s">
        <v>285</v>
      </c>
      <c r="V15" s="126" t="s">
        <v>266</v>
      </c>
      <c r="W15" s="126">
        <v>0</v>
      </c>
      <c r="X15" s="126" t="s">
        <v>286</v>
      </c>
      <c r="Y15" s="126">
        <v>358851299</v>
      </c>
      <c r="Z15" s="126" t="s">
        <v>403</v>
      </c>
      <c r="AA15" s="126" t="s">
        <v>404</v>
      </c>
      <c r="AB15" s="127">
        <v>69000</v>
      </c>
      <c r="AC15" s="126" t="s">
        <v>375</v>
      </c>
      <c r="AD15" s="126">
        <v>24</v>
      </c>
      <c r="AE15" s="126" t="s">
        <v>405</v>
      </c>
      <c r="AF15" s="126" t="s">
        <v>406</v>
      </c>
      <c r="AG15" s="126" t="s">
        <v>407</v>
      </c>
      <c r="AH15" s="126" t="s">
        <v>293</v>
      </c>
      <c r="AI15" s="126" t="s">
        <v>408</v>
      </c>
      <c r="AJ15" s="127">
        <v>3620</v>
      </c>
      <c r="AK15" s="127">
        <v>3620</v>
      </c>
      <c r="AL15" s="126" t="s">
        <v>409</v>
      </c>
      <c r="AM15" s="127">
        <v>14216.86</v>
      </c>
      <c r="AN15" s="127">
        <v>9003.14</v>
      </c>
      <c r="AO15" s="127">
        <v>23220</v>
      </c>
      <c r="AP15" s="127">
        <v>54783.14</v>
      </c>
      <c r="AQ15" s="127">
        <v>9820.86</v>
      </c>
      <c r="AR15" s="127">
        <v>64604</v>
      </c>
      <c r="AS15" s="127">
        <v>27390</v>
      </c>
      <c r="AT15" s="127">
        <v>7310</v>
      </c>
      <c r="AU15" s="127">
        <v>34700</v>
      </c>
      <c r="AV15" s="126">
        <v>16</v>
      </c>
      <c r="AW15" s="126"/>
      <c r="AX15" s="126"/>
      <c r="AY15" s="126"/>
      <c r="AZ15" s="126"/>
      <c r="BA15" s="126"/>
      <c r="BB15" s="126" t="s">
        <v>277</v>
      </c>
      <c r="BC15" s="128"/>
      <c r="BD15" s="128"/>
      <c r="BE15" s="127">
        <v>0</v>
      </c>
      <c r="BF15" s="126" t="s">
        <v>402</v>
      </c>
      <c r="BG15" s="126" t="s">
        <v>410</v>
      </c>
      <c r="BH15" s="124" t="s">
        <v>533</v>
      </c>
      <c r="BI15" s="95" t="s">
        <v>100</v>
      </c>
      <c r="BJ15" s="124">
        <v>46135</v>
      </c>
      <c r="BK15" s="94" t="s">
        <v>103</v>
      </c>
      <c r="BL15" s="95" t="s">
        <v>108</v>
      </c>
      <c r="BM15" s="96" t="s">
        <v>181</v>
      </c>
      <c r="BN15" s="94" t="s">
        <v>223</v>
      </c>
      <c r="BO15" s="94"/>
      <c r="BP15" s="42"/>
      <c r="BQ15" s="130" t="s">
        <v>504</v>
      </c>
    </row>
    <row r="16" spans="1:69" hidden="1" x14ac:dyDescent="0.35">
      <c r="A16" s="131">
        <v>12</v>
      </c>
      <c r="B16" s="126" t="s">
        <v>253</v>
      </c>
      <c r="C16" s="126" t="s">
        <v>254</v>
      </c>
      <c r="D16" s="126" t="s">
        <v>255</v>
      </c>
      <c r="E16" s="126" t="s">
        <v>255</v>
      </c>
      <c r="F16" s="126" t="s">
        <v>255</v>
      </c>
      <c r="G16" s="126" t="s">
        <v>256</v>
      </c>
      <c r="H16" s="126" t="s">
        <v>257</v>
      </c>
      <c r="I16" s="126">
        <v>95319</v>
      </c>
      <c r="J16" s="126" t="s">
        <v>366</v>
      </c>
      <c r="K16" s="126">
        <v>95319</v>
      </c>
      <c r="L16" s="126" t="s">
        <v>367</v>
      </c>
      <c r="M16" s="126" t="s">
        <v>368</v>
      </c>
      <c r="N16" s="126">
        <v>125851</v>
      </c>
      <c r="O16" s="126" t="s">
        <v>411</v>
      </c>
      <c r="P16" s="126">
        <v>170510</v>
      </c>
      <c r="Q16" s="126" t="s">
        <v>412</v>
      </c>
      <c r="R16" s="126" t="s">
        <v>263</v>
      </c>
      <c r="S16" s="126" t="s">
        <v>413</v>
      </c>
      <c r="T16" s="126" t="s">
        <v>413</v>
      </c>
      <c r="U16" s="126" t="s">
        <v>285</v>
      </c>
      <c r="V16" s="126" t="s">
        <v>266</v>
      </c>
      <c r="W16" s="126">
        <v>541</v>
      </c>
      <c r="X16" s="126" t="s">
        <v>344</v>
      </c>
      <c r="Y16" s="126">
        <v>350885091</v>
      </c>
      <c r="Z16" s="126" t="s">
        <v>414</v>
      </c>
      <c r="AA16" s="126" t="s">
        <v>415</v>
      </c>
      <c r="AB16" s="127">
        <v>62828</v>
      </c>
      <c r="AC16" s="126" t="s">
        <v>375</v>
      </c>
      <c r="AD16" s="126">
        <v>24</v>
      </c>
      <c r="AE16" s="126" t="s">
        <v>271</v>
      </c>
      <c r="AF16" s="126" t="s">
        <v>416</v>
      </c>
      <c r="AG16" s="126" t="s">
        <v>417</v>
      </c>
      <c r="AH16" s="126" t="s">
        <v>293</v>
      </c>
      <c r="AI16" s="126" t="s">
        <v>418</v>
      </c>
      <c r="AJ16" s="127">
        <v>3753</v>
      </c>
      <c r="AK16" s="127">
        <v>3400</v>
      </c>
      <c r="AL16" s="126" t="s">
        <v>419</v>
      </c>
      <c r="AM16" s="127">
        <v>35203.550000000003</v>
      </c>
      <c r="AN16" s="127">
        <v>16149.45</v>
      </c>
      <c r="AO16" s="127">
        <v>51353</v>
      </c>
      <c r="AP16" s="127">
        <v>27624.45</v>
      </c>
      <c r="AQ16" s="127">
        <v>2975.55</v>
      </c>
      <c r="AR16" s="127">
        <v>30600</v>
      </c>
      <c r="AS16" s="127">
        <v>27624.45</v>
      </c>
      <c r="AT16" s="127">
        <v>2975.55</v>
      </c>
      <c r="AU16" s="127">
        <v>30600</v>
      </c>
      <c r="AV16" s="126">
        <v>36</v>
      </c>
      <c r="AW16" s="126"/>
      <c r="AX16" s="126"/>
      <c r="AY16" s="126"/>
      <c r="AZ16" s="126"/>
      <c r="BA16" s="126"/>
      <c r="BB16" s="126" t="s">
        <v>277</v>
      </c>
      <c r="BC16" s="94"/>
      <c r="BD16" s="94"/>
      <c r="BE16" s="127">
        <v>0</v>
      </c>
      <c r="BF16" s="126" t="s">
        <v>413</v>
      </c>
      <c r="BG16" s="126" t="s">
        <v>420</v>
      </c>
      <c r="BH16" s="124" t="s">
        <v>533</v>
      </c>
      <c r="BI16" s="95" t="s">
        <v>100</v>
      </c>
      <c r="BJ16" s="124">
        <v>46135</v>
      </c>
      <c r="BK16" s="94" t="s">
        <v>103</v>
      </c>
      <c r="BL16" s="95" t="s">
        <v>108</v>
      </c>
      <c r="BM16" s="96" t="s">
        <v>181</v>
      </c>
      <c r="BN16" s="94" t="s">
        <v>223</v>
      </c>
      <c r="BO16" s="94"/>
      <c r="BP16" s="42"/>
      <c r="BQ16" s="130" t="s">
        <v>504</v>
      </c>
    </row>
    <row r="17" spans="1:69" hidden="1" x14ac:dyDescent="0.35">
      <c r="A17" s="131">
        <v>13</v>
      </c>
      <c r="B17" s="126" t="s">
        <v>253</v>
      </c>
      <c r="C17" s="126" t="s">
        <v>254</v>
      </c>
      <c r="D17" s="126" t="s">
        <v>255</v>
      </c>
      <c r="E17" s="126" t="s">
        <v>255</v>
      </c>
      <c r="F17" s="126" t="s">
        <v>255</v>
      </c>
      <c r="G17" s="126" t="s">
        <v>256</v>
      </c>
      <c r="H17" s="126" t="s">
        <v>257</v>
      </c>
      <c r="I17" s="126">
        <v>187236</v>
      </c>
      <c r="J17" s="126" t="s">
        <v>311</v>
      </c>
      <c r="K17" s="126">
        <v>187236</v>
      </c>
      <c r="L17" s="126" t="s">
        <v>259</v>
      </c>
      <c r="M17" s="126" t="s">
        <v>260</v>
      </c>
      <c r="N17" s="126">
        <v>128355</v>
      </c>
      <c r="O17" s="126" t="s">
        <v>312</v>
      </c>
      <c r="P17" s="126">
        <v>189773</v>
      </c>
      <c r="Q17" s="126" t="s">
        <v>313</v>
      </c>
      <c r="R17" s="126" t="s">
        <v>263</v>
      </c>
      <c r="S17" s="126" t="s">
        <v>421</v>
      </c>
      <c r="T17" s="126" t="s">
        <v>421</v>
      </c>
      <c r="U17" s="126" t="s">
        <v>285</v>
      </c>
      <c r="V17" s="126" t="s">
        <v>266</v>
      </c>
      <c r="W17" s="126">
        <v>0</v>
      </c>
      <c r="X17" s="126" t="s">
        <v>286</v>
      </c>
      <c r="Y17" s="126">
        <v>357280802</v>
      </c>
      <c r="Z17" s="126" t="s">
        <v>422</v>
      </c>
      <c r="AA17" s="126" t="s">
        <v>423</v>
      </c>
      <c r="AB17" s="127">
        <v>60000</v>
      </c>
      <c r="AC17" s="126" t="s">
        <v>318</v>
      </c>
      <c r="AD17" s="126">
        <v>24</v>
      </c>
      <c r="AE17" s="126" t="s">
        <v>424</v>
      </c>
      <c r="AF17" s="126" t="s">
        <v>425</v>
      </c>
      <c r="AG17" s="126" t="s">
        <v>426</v>
      </c>
      <c r="AH17" s="126" t="s">
        <v>322</v>
      </c>
      <c r="AI17" s="126" t="s">
        <v>427</v>
      </c>
      <c r="AJ17" s="127">
        <v>3200</v>
      </c>
      <c r="AK17" s="127">
        <v>3200</v>
      </c>
      <c r="AL17" s="126" t="s">
        <v>428</v>
      </c>
      <c r="AM17" s="127">
        <v>49370.85</v>
      </c>
      <c r="AN17" s="127">
        <v>17829.150000000001</v>
      </c>
      <c r="AO17" s="127">
        <v>67200</v>
      </c>
      <c r="AP17" s="127">
        <v>10629.15</v>
      </c>
      <c r="AQ17" s="127">
        <v>475.85</v>
      </c>
      <c r="AR17" s="127">
        <v>11105</v>
      </c>
      <c r="AS17" s="127">
        <v>0</v>
      </c>
      <c r="AT17" s="127">
        <v>0</v>
      </c>
      <c r="AU17" s="127">
        <v>0</v>
      </c>
      <c r="AV17" s="126">
        <v>21</v>
      </c>
      <c r="AW17" s="129"/>
      <c r="AX17" s="129"/>
      <c r="AY17" s="129"/>
      <c r="AZ17" s="129"/>
      <c r="BA17" s="128"/>
      <c r="BB17" s="126" t="s">
        <v>277</v>
      </c>
      <c r="BC17" s="128"/>
      <c r="BD17" s="128"/>
      <c r="BE17" s="127">
        <v>0</v>
      </c>
      <c r="BF17" s="126" t="s">
        <v>421</v>
      </c>
      <c r="BG17" s="126" t="s">
        <v>429</v>
      </c>
      <c r="BH17" s="124" t="s">
        <v>499</v>
      </c>
      <c r="BI17" s="95" t="s">
        <v>100</v>
      </c>
      <c r="BJ17" s="124">
        <v>46128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/>
      <c r="BP17" s="42"/>
      <c r="BQ17" s="130" t="s">
        <v>503</v>
      </c>
    </row>
    <row r="18" spans="1:69" hidden="1" x14ac:dyDescent="0.35">
      <c r="A18" s="131">
        <v>14</v>
      </c>
      <c r="B18" s="126" t="s">
        <v>253</v>
      </c>
      <c r="C18" s="126" t="s">
        <v>254</v>
      </c>
      <c r="D18" s="126" t="s">
        <v>255</v>
      </c>
      <c r="E18" s="126" t="s">
        <v>255</v>
      </c>
      <c r="F18" s="126" t="s">
        <v>255</v>
      </c>
      <c r="G18" s="126" t="s">
        <v>256</v>
      </c>
      <c r="H18" s="126" t="s">
        <v>257</v>
      </c>
      <c r="I18" s="126">
        <v>187236</v>
      </c>
      <c r="J18" s="126" t="s">
        <v>311</v>
      </c>
      <c r="K18" s="126">
        <v>187236</v>
      </c>
      <c r="L18" s="126" t="s">
        <v>259</v>
      </c>
      <c r="M18" s="126" t="s">
        <v>260</v>
      </c>
      <c r="N18" s="126">
        <v>131793</v>
      </c>
      <c r="O18" s="126" t="s">
        <v>430</v>
      </c>
      <c r="P18" s="126">
        <v>178141</v>
      </c>
      <c r="Q18" s="126" t="s">
        <v>431</v>
      </c>
      <c r="R18" s="126" t="s">
        <v>263</v>
      </c>
      <c r="S18" s="126" t="s">
        <v>432</v>
      </c>
      <c r="T18" s="126" t="s">
        <v>432</v>
      </c>
      <c r="U18" s="126" t="s">
        <v>265</v>
      </c>
      <c r="V18" s="126" t="s">
        <v>266</v>
      </c>
      <c r="W18" s="126">
        <v>0</v>
      </c>
      <c r="X18" s="126" t="s">
        <v>286</v>
      </c>
      <c r="Y18" s="126">
        <v>357763434</v>
      </c>
      <c r="Z18" s="126" t="s">
        <v>433</v>
      </c>
      <c r="AA18" s="126" t="s">
        <v>434</v>
      </c>
      <c r="AB18" s="127">
        <v>65000</v>
      </c>
      <c r="AC18" s="126" t="s">
        <v>318</v>
      </c>
      <c r="AD18" s="126">
        <v>24</v>
      </c>
      <c r="AE18" s="126" t="s">
        <v>319</v>
      </c>
      <c r="AF18" s="126" t="s">
        <v>435</v>
      </c>
      <c r="AG18" s="126" t="s">
        <v>436</v>
      </c>
      <c r="AH18" s="126" t="s">
        <v>322</v>
      </c>
      <c r="AI18" s="126" t="s">
        <v>427</v>
      </c>
      <c r="AJ18" s="127">
        <v>3470</v>
      </c>
      <c r="AK18" s="127">
        <v>3470</v>
      </c>
      <c r="AL18" s="126" t="s">
        <v>437</v>
      </c>
      <c r="AM18" s="127">
        <v>54983.58</v>
      </c>
      <c r="AN18" s="127">
        <v>17886.419999999998</v>
      </c>
      <c r="AO18" s="127">
        <v>72870</v>
      </c>
      <c r="AP18" s="127">
        <v>10016.42</v>
      </c>
      <c r="AQ18" s="127">
        <v>419.58</v>
      </c>
      <c r="AR18" s="127">
        <v>10436</v>
      </c>
      <c r="AS18" s="127">
        <v>0</v>
      </c>
      <c r="AT18" s="127">
        <v>0</v>
      </c>
      <c r="AU18" s="127">
        <v>0</v>
      </c>
      <c r="AV18" s="126">
        <v>21</v>
      </c>
      <c r="AW18" s="129"/>
      <c r="AX18" s="129"/>
      <c r="AY18" s="129"/>
      <c r="AZ18" s="129"/>
      <c r="BA18" s="128"/>
      <c r="BB18" s="126" t="s">
        <v>277</v>
      </c>
      <c r="BC18" s="128"/>
      <c r="BD18" s="128"/>
      <c r="BE18" s="127">
        <v>0</v>
      </c>
      <c r="BF18" s="126" t="s">
        <v>432</v>
      </c>
      <c r="BG18" s="126" t="s">
        <v>438</v>
      </c>
      <c r="BH18" s="124" t="s">
        <v>499</v>
      </c>
      <c r="BI18" s="95" t="s">
        <v>100</v>
      </c>
      <c r="BJ18" s="124">
        <v>46128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30" t="s">
        <v>503</v>
      </c>
    </row>
    <row r="19" spans="1:69" hidden="1" x14ac:dyDescent="0.35">
      <c r="A19" s="131">
        <v>15</v>
      </c>
      <c r="B19" s="126" t="s">
        <v>253</v>
      </c>
      <c r="C19" s="126" t="s">
        <v>254</v>
      </c>
      <c r="D19" s="126" t="s">
        <v>255</v>
      </c>
      <c r="E19" s="126" t="s">
        <v>255</v>
      </c>
      <c r="F19" s="126" t="s">
        <v>255</v>
      </c>
      <c r="G19" s="126" t="s">
        <v>256</v>
      </c>
      <c r="H19" s="126" t="s">
        <v>257</v>
      </c>
      <c r="I19" s="126">
        <v>187535</v>
      </c>
      <c r="J19" s="126" t="s">
        <v>258</v>
      </c>
      <c r="K19" s="126">
        <v>187535</v>
      </c>
      <c r="L19" s="126" t="s">
        <v>259</v>
      </c>
      <c r="M19" s="126" t="s">
        <v>260</v>
      </c>
      <c r="N19" s="126">
        <v>133557</v>
      </c>
      <c r="O19" s="126" t="s">
        <v>261</v>
      </c>
      <c r="P19" s="126">
        <v>180401</v>
      </c>
      <c r="Q19" s="126" t="s">
        <v>262</v>
      </c>
      <c r="R19" s="126" t="s">
        <v>263</v>
      </c>
      <c r="S19" s="126" t="s">
        <v>439</v>
      </c>
      <c r="T19" s="126" t="s">
        <v>439</v>
      </c>
      <c r="U19" s="126" t="s">
        <v>440</v>
      </c>
      <c r="V19" s="126" t="s">
        <v>441</v>
      </c>
      <c r="W19" s="126">
        <v>0</v>
      </c>
      <c r="X19" s="126" t="s">
        <v>442</v>
      </c>
      <c r="Y19" s="126">
        <v>358734598</v>
      </c>
      <c r="Z19" s="126" t="s">
        <v>443</v>
      </c>
      <c r="AA19" s="126" t="s">
        <v>444</v>
      </c>
      <c r="AB19" s="127">
        <v>63000</v>
      </c>
      <c r="AC19" s="126" t="s">
        <v>270</v>
      </c>
      <c r="AD19" s="126">
        <v>24</v>
      </c>
      <c r="AE19" s="126" t="s">
        <v>445</v>
      </c>
      <c r="AF19" s="126" t="s">
        <v>446</v>
      </c>
      <c r="AG19" s="126" t="s">
        <v>447</v>
      </c>
      <c r="AH19" s="126" t="s">
        <v>307</v>
      </c>
      <c r="AI19" s="126" t="s">
        <v>448</v>
      </c>
      <c r="AJ19" s="127">
        <v>3200</v>
      </c>
      <c r="AK19" s="127">
        <v>3200</v>
      </c>
      <c r="AL19" s="126" t="s">
        <v>449</v>
      </c>
      <c r="AM19" s="127">
        <v>39285.839999999997</v>
      </c>
      <c r="AN19" s="127">
        <v>11914.16</v>
      </c>
      <c r="AO19" s="127">
        <v>51200</v>
      </c>
      <c r="AP19" s="127">
        <v>23714.16</v>
      </c>
      <c r="AQ19" s="127">
        <v>1789.84</v>
      </c>
      <c r="AR19" s="127">
        <v>25504</v>
      </c>
      <c r="AS19" s="127">
        <v>0</v>
      </c>
      <c r="AT19" s="127">
        <v>0</v>
      </c>
      <c r="AU19" s="127">
        <v>0</v>
      </c>
      <c r="AV19" s="126">
        <v>16</v>
      </c>
      <c r="AW19" s="129"/>
      <c r="AX19" s="129"/>
      <c r="AY19" s="129"/>
      <c r="AZ19" s="129"/>
      <c r="BA19" s="128"/>
      <c r="BB19" s="126" t="s">
        <v>277</v>
      </c>
      <c r="BC19" s="128"/>
      <c r="BD19" s="128"/>
      <c r="BE19" s="127">
        <v>0</v>
      </c>
      <c r="BF19" s="126" t="s">
        <v>439</v>
      </c>
      <c r="BG19" s="126" t="s">
        <v>450</v>
      </c>
      <c r="BH19" s="124" t="s">
        <v>499</v>
      </c>
      <c r="BI19" s="95" t="s">
        <v>100</v>
      </c>
      <c r="BJ19" s="124">
        <v>46128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/>
      <c r="BP19" s="42"/>
      <c r="BQ19" s="35" t="s">
        <v>505</v>
      </c>
    </row>
    <row r="20" spans="1:69" hidden="1" x14ac:dyDescent="0.35">
      <c r="A20" s="131">
        <v>16</v>
      </c>
      <c r="B20" s="126" t="s">
        <v>253</v>
      </c>
      <c r="C20" s="126" t="s">
        <v>254</v>
      </c>
      <c r="D20" s="126" t="s">
        <v>255</v>
      </c>
      <c r="E20" s="126" t="s">
        <v>255</v>
      </c>
      <c r="F20" s="126" t="s">
        <v>255</v>
      </c>
      <c r="G20" s="126" t="s">
        <v>256</v>
      </c>
      <c r="H20" s="126" t="s">
        <v>257</v>
      </c>
      <c r="I20" s="126">
        <v>182735</v>
      </c>
      <c r="J20" s="126" t="s">
        <v>451</v>
      </c>
      <c r="K20" s="126">
        <v>182735</v>
      </c>
      <c r="L20" s="126" t="s">
        <v>259</v>
      </c>
      <c r="M20" s="126" t="s">
        <v>260</v>
      </c>
      <c r="N20" s="126">
        <v>127520</v>
      </c>
      <c r="O20" s="126" t="s">
        <v>452</v>
      </c>
      <c r="P20" s="126">
        <v>172554</v>
      </c>
      <c r="Q20" s="126" t="s">
        <v>453</v>
      </c>
      <c r="R20" s="126" t="s">
        <v>263</v>
      </c>
      <c r="S20" s="126" t="s">
        <v>454</v>
      </c>
      <c r="T20" s="126" t="s">
        <v>454</v>
      </c>
      <c r="U20" s="126" t="s">
        <v>285</v>
      </c>
      <c r="V20" s="126" t="s">
        <v>266</v>
      </c>
      <c r="W20" s="126">
        <v>0</v>
      </c>
      <c r="X20" s="126" t="s">
        <v>286</v>
      </c>
      <c r="Y20" s="126">
        <v>357045637</v>
      </c>
      <c r="Z20" s="126" t="s">
        <v>455</v>
      </c>
      <c r="AA20" s="126" t="s">
        <v>456</v>
      </c>
      <c r="AB20" s="127">
        <v>80000</v>
      </c>
      <c r="AC20" s="126" t="s">
        <v>318</v>
      </c>
      <c r="AD20" s="126">
        <v>24</v>
      </c>
      <c r="AE20" s="126" t="s">
        <v>457</v>
      </c>
      <c r="AF20" s="126" t="s">
        <v>458</v>
      </c>
      <c r="AG20" s="126" t="s">
        <v>459</v>
      </c>
      <c r="AH20" s="126" t="s">
        <v>307</v>
      </c>
      <c r="AI20" s="126" t="s">
        <v>460</v>
      </c>
      <c r="AJ20" s="127">
        <v>4230</v>
      </c>
      <c r="AK20" s="127">
        <v>4230</v>
      </c>
      <c r="AL20" s="126" t="s">
        <v>461</v>
      </c>
      <c r="AM20" s="127">
        <v>71937.7</v>
      </c>
      <c r="AN20" s="127">
        <v>21122.3</v>
      </c>
      <c r="AO20" s="127">
        <v>93060</v>
      </c>
      <c r="AP20" s="127">
        <v>8062.3</v>
      </c>
      <c r="AQ20" s="127">
        <v>222.7</v>
      </c>
      <c r="AR20" s="127">
        <v>8285</v>
      </c>
      <c r="AS20" s="127">
        <v>0</v>
      </c>
      <c r="AT20" s="127">
        <v>0</v>
      </c>
      <c r="AU20" s="127">
        <v>0</v>
      </c>
      <c r="AV20" s="126">
        <v>22</v>
      </c>
      <c r="AW20" s="129"/>
      <c r="AX20" s="129"/>
      <c r="AY20" s="129"/>
      <c r="AZ20" s="129"/>
      <c r="BA20" s="128"/>
      <c r="BB20" s="126" t="s">
        <v>277</v>
      </c>
      <c r="BC20" s="128"/>
      <c r="BD20" s="128"/>
      <c r="BE20" s="127">
        <v>0</v>
      </c>
      <c r="BF20" s="126" t="s">
        <v>454</v>
      </c>
      <c r="BG20" s="126" t="s">
        <v>462</v>
      </c>
      <c r="BH20" s="124" t="s">
        <v>499</v>
      </c>
      <c r="BI20" s="95" t="s">
        <v>100</v>
      </c>
      <c r="BJ20" s="124">
        <v>46128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/>
      <c r="BP20" s="42"/>
      <c r="BQ20" s="130" t="s">
        <v>503</v>
      </c>
    </row>
    <row r="21" spans="1:69" hidden="1" x14ac:dyDescent="0.35">
      <c r="A21" s="131">
        <v>17</v>
      </c>
      <c r="B21" s="126" t="s">
        <v>253</v>
      </c>
      <c r="C21" s="126" t="s">
        <v>254</v>
      </c>
      <c r="D21" s="126" t="s">
        <v>255</v>
      </c>
      <c r="E21" s="126" t="s">
        <v>255</v>
      </c>
      <c r="F21" s="126" t="s">
        <v>255</v>
      </c>
      <c r="G21" s="126" t="s">
        <v>256</v>
      </c>
      <c r="H21" s="126" t="s">
        <v>257</v>
      </c>
      <c r="I21" s="126">
        <v>187236</v>
      </c>
      <c r="J21" s="126" t="s">
        <v>311</v>
      </c>
      <c r="K21" s="126">
        <v>187236</v>
      </c>
      <c r="L21" s="126" t="s">
        <v>259</v>
      </c>
      <c r="M21" s="126" t="s">
        <v>260</v>
      </c>
      <c r="N21" s="126">
        <v>142405</v>
      </c>
      <c r="O21" s="126" t="s">
        <v>463</v>
      </c>
      <c r="P21" s="126">
        <v>192407</v>
      </c>
      <c r="Q21" s="126" t="s">
        <v>464</v>
      </c>
      <c r="R21" s="126" t="s">
        <v>263</v>
      </c>
      <c r="S21" s="126" t="s">
        <v>465</v>
      </c>
      <c r="T21" s="126" t="s">
        <v>465</v>
      </c>
      <c r="U21" s="126" t="s">
        <v>285</v>
      </c>
      <c r="V21" s="126" t="s">
        <v>266</v>
      </c>
      <c r="W21" s="126">
        <v>0</v>
      </c>
      <c r="X21" s="126" t="s">
        <v>442</v>
      </c>
      <c r="Y21" s="126">
        <v>357280811</v>
      </c>
      <c r="Z21" s="126" t="s">
        <v>466</v>
      </c>
      <c r="AA21" s="126" t="s">
        <v>467</v>
      </c>
      <c r="AB21" s="127">
        <v>80000</v>
      </c>
      <c r="AC21" s="126" t="s">
        <v>318</v>
      </c>
      <c r="AD21" s="126">
        <v>24</v>
      </c>
      <c r="AE21" s="126" t="s">
        <v>468</v>
      </c>
      <c r="AF21" s="126" t="s">
        <v>469</v>
      </c>
      <c r="AG21" s="126" t="s">
        <v>470</v>
      </c>
      <c r="AH21" s="126" t="s">
        <v>293</v>
      </c>
      <c r="AI21" s="126" t="s">
        <v>427</v>
      </c>
      <c r="AJ21" s="127">
        <v>4270</v>
      </c>
      <c r="AK21" s="127">
        <v>4270</v>
      </c>
      <c r="AL21" s="126" t="s">
        <v>428</v>
      </c>
      <c r="AM21" s="127">
        <v>65997.22</v>
      </c>
      <c r="AN21" s="127">
        <v>23672.78</v>
      </c>
      <c r="AO21" s="127">
        <v>89670</v>
      </c>
      <c r="AP21" s="127">
        <v>14002.78</v>
      </c>
      <c r="AQ21" s="127">
        <v>623.22</v>
      </c>
      <c r="AR21" s="127">
        <v>14626</v>
      </c>
      <c r="AS21" s="127">
        <v>0</v>
      </c>
      <c r="AT21" s="127">
        <v>0</v>
      </c>
      <c r="AU21" s="127">
        <v>0</v>
      </c>
      <c r="AV21" s="126">
        <v>21</v>
      </c>
      <c r="AW21" s="129"/>
      <c r="AX21" s="129"/>
      <c r="AY21" s="129"/>
      <c r="AZ21" s="129"/>
      <c r="BA21" s="128"/>
      <c r="BB21" s="126" t="s">
        <v>277</v>
      </c>
      <c r="BC21" s="128"/>
      <c r="BD21" s="128"/>
      <c r="BE21" s="127">
        <v>0</v>
      </c>
      <c r="BF21" s="126" t="s">
        <v>465</v>
      </c>
      <c r="BG21" s="126" t="s">
        <v>471</v>
      </c>
      <c r="BH21" s="124" t="s">
        <v>499</v>
      </c>
      <c r="BI21" s="95" t="s">
        <v>100</v>
      </c>
      <c r="BJ21" s="124">
        <v>46128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30" t="s">
        <v>503</v>
      </c>
    </row>
    <row r="22" spans="1:69" hidden="1" x14ac:dyDescent="0.35">
      <c r="A22" s="131">
        <v>18</v>
      </c>
      <c r="B22" s="126" t="s">
        <v>253</v>
      </c>
      <c r="C22" s="126" t="s">
        <v>254</v>
      </c>
      <c r="D22" s="126" t="s">
        <v>255</v>
      </c>
      <c r="E22" s="126" t="s">
        <v>255</v>
      </c>
      <c r="F22" s="126" t="s">
        <v>255</v>
      </c>
      <c r="G22" s="126" t="s">
        <v>256</v>
      </c>
      <c r="H22" s="126" t="s">
        <v>257</v>
      </c>
      <c r="I22" s="126">
        <v>187236</v>
      </c>
      <c r="J22" s="126" t="s">
        <v>311</v>
      </c>
      <c r="K22" s="126">
        <v>187236</v>
      </c>
      <c r="L22" s="126" t="s">
        <v>259</v>
      </c>
      <c r="M22" s="126" t="s">
        <v>260</v>
      </c>
      <c r="N22" s="126">
        <v>142405</v>
      </c>
      <c r="O22" s="126" t="s">
        <v>463</v>
      </c>
      <c r="P22" s="126">
        <v>192407</v>
      </c>
      <c r="Q22" s="126" t="s">
        <v>464</v>
      </c>
      <c r="R22" s="126" t="s">
        <v>263</v>
      </c>
      <c r="S22" s="126" t="s">
        <v>472</v>
      </c>
      <c r="T22" s="126" t="s">
        <v>472</v>
      </c>
      <c r="U22" s="126" t="s">
        <v>357</v>
      </c>
      <c r="V22" s="126" t="s">
        <v>266</v>
      </c>
      <c r="W22" s="126">
        <v>0</v>
      </c>
      <c r="X22" s="126" t="s">
        <v>372</v>
      </c>
      <c r="Y22" s="126">
        <v>357558666</v>
      </c>
      <c r="Z22" s="126" t="s">
        <v>473</v>
      </c>
      <c r="AA22" s="126" t="s">
        <v>474</v>
      </c>
      <c r="AB22" s="127">
        <v>80000</v>
      </c>
      <c r="AC22" s="126" t="s">
        <v>318</v>
      </c>
      <c r="AD22" s="126">
        <v>24</v>
      </c>
      <c r="AE22" s="126" t="s">
        <v>475</v>
      </c>
      <c r="AF22" s="126" t="s">
        <v>476</v>
      </c>
      <c r="AG22" s="126" t="s">
        <v>336</v>
      </c>
      <c r="AH22" s="126" t="s">
        <v>307</v>
      </c>
      <c r="AI22" s="126" t="s">
        <v>427</v>
      </c>
      <c r="AJ22" s="127">
        <v>4230</v>
      </c>
      <c r="AK22" s="127">
        <v>4230</v>
      </c>
      <c r="AL22" s="126" t="s">
        <v>461</v>
      </c>
      <c r="AM22" s="127">
        <v>67282.990000000005</v>
      </c>
      <c r="AN22" s="127">
        <v>21547.01</v>
      </c>
      <c r="AO22" s="127">
        <v>88830</v>
      </c>
      <c r="AP22" s="127">
        <v>12717.01</v>
      </c>
      <c r="AQ22" s="127">
        <v>521.99</v>
      </c>
      <c r="AR22" s="127">
        <v>13239</v>
      </c>
      <c r="AS22" s="127">
        <v>0</v>
      </c>
      <c r="AT22" s="127">
        <v>0</v>
      </c>
      <c r="AU22" s="127">
        <v>0</v>
      </c>
      <c r="AV22" s="126">
        <v>21</v>
      </c>
      <c r="AW22" s="129"/>
      <c r="AX22" s="129"/>
      <c r="AY22" s="129"/>
      <c r="AZ22" s="129"/>
      <c r="BA22" s="128"/>
      <c r="BB22" s="126" t="s">
        <v>277</v>
      </c>
      <c r="BC22" s="128"/>
      <c r="BD22" s="128"/>
      <c r="BE22" s="127">
        <v>0</v>
      </c>
      <c r="BF22" s="126" t="s">
        <v>472</v>
      </c>
      <c r="BG22" s="126" t="s">
        <v>477</v>
      </c>
      <c r="BH22" s="124" t="s">
        <v>499</v>
      </c>
      <c r="BI22" s="95" t="s">
        <v>100</v>
      </c>
      <c r="BJ22" s="124">
        <v>46128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30" t="s">
        <v>503</v>
      </c>
    </row>
    <row r="23" spans="1:69" hidden="1" x14ac:dyDescent="0.35">
      <c r="A23" s="131">
        <v>19</v>
      </c>
      <c r="B23" s="126" t="s">
        <v>253</v>
      </c>
      <c r="C23" s="126" t="s">
        <v>254</v>
      </c>
      <c r="D23" s="126" t="s">
        <v>255</v>
      </c>
      <c r="E23" s="126" t="s">
        <v>255</v>
      </c>
      <c r="F23" s="126" t="s">
        <v>255</v>
      </c>
      <c r="G23" s="126" t="s">
        <v>256</v>
      </c>
      <c r="H23" s="126" t="s">
        <v>257</v>
      </c>
      <c r="I23" s="126">
        <v>187535</v>
      </c>
      <c r="J23" s="126" t="s">
        <v>258</v>
      </c>
      <c r="K23" s="126">
        <v>187535</v>
      </c>
      <c r="L23" s="126" t="s">
        <v>259</v>
      </c>
      <c r="M23" s="126" t="s">
        <v>260</v>
      </c>
      <c r="N23" s="126">
        <v>389363</v>
      </c>
      <c r="O23" s="126" t="s">
        <v>354</v>
      </c>
      <c r="P23" s="126">
        <v>575333</v>
      </c>
      <c r="Q23" s="126" t="s">
        <v>355</v>
      </c>
      <c r="R23" s="126" t="s">
        <v>263</v>
      </c>
      <c r="S23" s="126" t="s">
        <v>478</v>
      </c>
      <c r="T23" s="126" t="s">
        <v>478</v>
      </c>
      <c r="U23" s="126" t="s">
        <v>285</v>
      </c>
      <c r="V23" s="126" t="s">
        <v>266</v>
      </c>
      <c r="W23" s="126">
        <v>0</v>
      </c>
      <c r="X23" s="126" t="s">
        <v>286</v>
      </c>
      <c r="Y23" s="126">
        <v>357538525</v>
      </c>
      <c r="Z23" s="126" t="s">
        <v>479</v>
      </c>
      <c r="AA23" s="126" t="s">
        <v>474</v>
      </c>
      <c r="AB23" s="127">
        <v>65000</v>
      </c>
      <c r="AC23" s="126" t="s">
        <v>270</v>
      </c>
      <c r="AD23" s="126">
        <v>24</v>
      </c>
      <c r="AE23" s="126" t="s">
        <v>319</v>
      </c>
      <c r="AF23" s="126" t="s">
        <v>480</v>
      </c>
      <c r="AG23" s="126" t="s">
        <v>481</v>
      </c>
      <c r="AH23" s="126" t="s">
        <v>322</v>
      </c>
      <c r="AI23" s="126" t="s">
        <v>482</v>
      </c>
      <c r="AJ23" s="127">
        <v>3470</v>
      </c>
      <c r="AK23" s="127">
        <v>3470</v>
      </c>
      <c r="AL23" s="126" t="s">
        <v>449</v>
      </c>
      <c r="AM23" s="127">
        <v>54714.67</v>
      </c>
      <c r="AN23" s="127">
        <v>18155.330000000002</v>
      </c>
      <c r="AO23" s="127">
        <v>72870</v>
      </c>
      <c r="AP23" s="127">
        <v>10285.33</v>
      </c>
      <c r="AQ23" s="127">
        <v>437.67</v>
      </c>
      <c r="AR23" s="127">
        <v>10723</v>
      </c>
      <c r="AS23" s="127">
        <v>0</v>
      </c>
      <c r="AT23" s="127">
        <v>0</v>
      </c>
      <c r="AU23" s="127">
        <v>0</v>
      </c>
      <c r="AV23" s="126">
        <v>21</v>
      </c>
      <c r="AW23" s="129"/>
      <c r="AX23" s="129"/>
      <c r="AY23" s="129"/>
      <c r="AZ23" s="129"/>
      <c r="BA23" s="128"/>
      <c r="BB23" s="126" t="s">
        <v>277</v>
      </c>
      <c r="BC23" s="128"/>
      <c r="BD23" s="128"/>
      <c r="BE23" s="127">
        <v>0</v>
      </c>
      <c r="BF23" s="126" t="s">
        <v>478</v>
      </c>
      <c r="BG23" s="126" t="s">
        <v>483</v>
      </c>
      <c r="BH23" s="124" t="s">
        <v>499</v>
      </c>
      <c r="BI23" s="95" t="s">
        <v>100</v>
      </c>
      <c r="BJ23" s="124">
        <v>46128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30" t="s">
        <v>503</v>
      </c>
    </row>
    <row r="24" spans="1:69" hidden="1" x14ac:dyDescent="0.35">
      <c r="A24" s="131">
        <v>20</v>
      </c>
      <c r="B24" s="126" t="s">
        <v>253</v>
      </c>
      <c r="C24" s="126" t="s">
        <v>254</v>
      </c>
      <c r="D24" s="126" t="s">
        <v>255</v>
      </c>
      <c r="E24" s="126" t="s">
        <v>255</v>
      </c>
      <c r="F24" s="126" t="s">
        <v>255</v>
      </c>
      <c r="G24" s="126" t="s">
        <v>256</v>
      </c>
      <c r="H24" s="126" t="s">
        <v>257</v>
      </c>
      <c r="I24" s="126">
        <v>187236</v>
      </c>
      <c r="J24" s="126" t="s">
        <v>311</v>
      </c>
      <c r="K24" s="126">
        <v>187236</v>
      </c>
      <c r="L24" s="126" t="s">
        <v>259</v>
      </c>
      <c r="M24" s="126" t="s">
        <v>260</v>
      </c>
      <c r="N24" s="126">
        <v>131793</v>
      </c>
      <c r="O24" s="126" t="s">
        <v>430</v>
      </c>
      <c r="P24" s="126">
        <v>178141</v>
      </c>
      <c r="Q24" s="126" t="s">
        <v>431</v>
      </c>
      <c r="R24" s="126" t="s">
        <v>263</v>
      </c>
      <c r="S24" s="126" t="s">
        <v>484</v>
      </c>
      <c r="T24" s="126" t="s">
        <v>484</v>
      </c>
      <c r="U24" s="126" t="s">
        <v>285</v>
      </c>
      <c r="V24" s="126" t="s">
        <v>266</v>
      </c>
      <c r="W24" s="126">
        <v>0</v>
      </c>
      <c r="X24" s="126" t="s">
        <v>442</v>
      </c>
      <c r="Y24" s="126">
        <v>358169520</v>
      </c>
      <c r="Z24" s="126" t="s">
        <v>485</v>
      </c>
      <c r="AA24" s="126" t="s">
        <v>317</v>
      </c>
      <c r="AB24" s="127">
        <v>65000</v>
      </c>
      <c r="AC24" s="126" t="s">
        <v>318</v>
      </c>
      <c r="AD24" s="126">
        <v>24</v>
      </c>
      <c r="AE24" s="126" t="s">
        <v>319</v>
      </c>
      <c r="AF24" s="126" t="s">
        <v>486</v>
      </c>
      <c r="AG24" s="126" t="s">
        <v>487</v>
      </c>
      <c r="AH24" s="126" t="s">
        <v>322</v>
      </c>
      <c r="AI24" s="126" t="s">
        <v>323</v>
      </c>
      <c r="AJ24" s="127">
        <v>3460</v>
      </c>
      <c r="AK24" s="127">
        <v>3460</v>
      </c>
      <c r="AL24" s="126" t="s">
        <v>488</v>
      </c>
      <c r="AM24" s="127">
        <v>45263.06</v>
      </c>
      <c r="AN24" s="127">
        <v>17016.939999999999</v>
      </c>
      <c r="AO24" s="127">
        <v>62280</v>
      </c>
      <c r="AP24" s="127">
        <v>19736.939999999999</v>
      </c>
      <c r="AQ24" s="127">
        <v>1475.06</v>
      </c>
      <c r="AR24" s="127">
        <v>21212</v>
      </c>
      <c r="AS24" s="127">
        <v>0</v>
      </c>
      <c r="AT24" s="127">
        <v>0</v>
      </c>
      <c r="AU24" s="127">
        <v>0</v>
      </c>
      <c r="AV24" s="126">
        <v>18</v>
      </c>
      <c r="AW24" s="129"/>
      <c r="AX24" s="129"/>
      <c r="AY24" s="129"/>
      <c r="AZ24" s="129"/>
      <c r="BA24" s="128"/>
      <c r="BB24" s="126" t="s">
        <v>277</v>
      </c>
      <c r="BC24" s="128"/>
      <c r="BD24" s="128"/>
      <c r="BE24" s="127">
        <v>0</v>
      </c>
      <c r="BF24" s="126" t="s">
        <v>484</v>
      </c>
      <c r="BG24" s="126" t="s">
        <v>489</v>
      </c>
      <c r="BH24" s="124" t="s">
        <v>499</v>
      </c>
      <c r="BI24" s="95" t="s">
        <v>100</v>
      </c>
      <c r="BJ24" s="124">
        <v>46128</v>
      </c>
      <c r="BK24" s="94" t="s">
        <v>104</v>
      </c>
      <c r="BL24" s="95" t="s">
        <v>109</v>
      </c>
      <c r="BM24" s="96" t="s">
        <v>180</v>
      </c>
      <c r="BN24" s="94" t="s">
        <v>222</v>
      </c>
      <c r="BO24" s="94"/>
      <c r="BP24" s="42"/>
      <c r="BQ24" s="35" t="s">
        <v>506</v>
      </c>
    </row>
    <row r="25" spans="1:69" hidden="1" x14ac:dyDescent="0.35">
      <c r="A25" s="131">
        <v>21</v>
      </c>
      <c r="B25" s="126" t="s">
        <v>253</v>
      </c>
      <c r="C25" s="126" t="s">
        <v>254</v>
      </c>
      <c r="D25" s="126" t="s">
        <v>255</v>
      </c>
      <c r="E25" s="126" t="s">
        <v>255</v>
      </c>
      <c r="F25" s="126" t="s">
        <v>255</v>
      </c>
      <c r="G25" s="126" t="s">
        <v>256</v>
      </c>
      <c r="H25" s="126" t="s">
        <v>257</v>
      </c>
      <c r="I25" s="126">
        <v>187535</v>
      </c>
      <c r="J25" s="126" t="s">
        <v>258</v>
      </c>
      <c r="K25" s="126">
        <v>187535</v>
      </c>
      <c r="L25" s="126" t="s">
        <v>259</v>
      </c>
      <c r="M25" s="126" t="s">
        <v>260</v>
      </c>
      <c r="N25" s="126">
        <v>139863</v>
      </c>
      <c r="O25" s="126" t="s">
        <v>490</v>
      </c>
      <c r="P25" s="126">
        <v>188877</v>
      </c>
      <c r="Q25" s="126" t="s">
        <v>491</v>
      </c>
      <c r="R25" s="126" t="s">
        <v>263</v>
      </c>
      <c r="S25" s="126" t="s">
        <v>492</v>
      </c>
      <c r="T25" s="126" t="s">
        <v>492</v>
      </c>
      <c r="U25" s="126" t="s">
        <v>285</v>
      </c>
      <c r="V25" s="126" t="s">
        <v>266</v>
      </c>
      <c r="W25" s="126">
        <v>0</v>
      </c>
      <c r="X25" s="126" t="s">
        <v>344</v>
      </c>
      <c r="Y25" s="126">
        <v>359196568</v>
      </c>
      <c r="Z25" s="126" t="s">
        <v>493</v>
      </c>
      <c r="AA25" s="126" t="s">
        <v>494</v>
      </c>
      <c r="AB25" s="127">
        <v>65000</v>
      </c>
      <c r="AC25" s="126" t="s">
        <v>318</v>
      </c>
      <c r="AD25" s="126">
        <v>24</v>
      </c>
      <c r="AE25" s="126" t="s">
        <v>319</v>
      </c>
      <c r="AF25" s="126" t="s">
        <v>495</v>
      </c>
      <c r="AG25" s="126" t="s">
        <v>496</v>
      </c>
      <c r="AH25" s="126" t="s">
        <v>322</v>
      </c>
      <c r="AI25" s="126" t="s">
        <v>497</v>
      </c>
      <c r="AJ25" s="127">
        <v>3460</v>
      </c>
      <c r="AK25" s="127">
        <v>3460</v>
      </c>
      <c r="AL25" s="126" t="s">
        <v>449</v>
      </c>
      <c r="AM25" s="127">
        <v>33112.76</v>
      </c>
      <c r="AN25" s="127">
        <v>15327.24</v>
      </c>
      <c r="AO25" s="127">
        <v>48440</v>
      </c>
      <c r="AP25" s="127">
        <v>31887.24</v>
      </c>
      <c r="AQ25" s="127">
        <v>3843.76</v>
      </c>
      <c r="AR25" s="127">
        <v>35731</v>
      </c>
      <c r="AS25" s="127">
        <v>0</v>
      </c>
      <c r="AT25" s="127">
        <v>0</v>
      </c>
      <c r="AU25" s="127">
        <v>0</v>
      </c>
      <c r="AV25" s="126">
        <v>14</v>
      </c>
      <c r="AW25" s="129"/>
      <c r="AX25" s="129"/>
      <c r="AY25" s="129"/>
      <c r="AZ25" s="129"/>
      <c r="BA25" s="128"/>
      <c r="BB25" s="126" t="s">
        <v>277</v>
      </c>
      <c r="BC25" s="128"/>
      <c r="BD25" s="128"/>
      <c r="BE25" s="127">
        <v>0</v>
      </c>
      <c r="BF25" s="126" t="s">
        <v>492</v>
      </c>
      <c r="BG25" s="126" t="s">
        <v>498</v>
      </c>
      <c r="BH25" s="124" t="s">
        <v>499</v>
      </c>
      <c r="BI25" s="95" t="s">
        <v>100</v>
      </c>
      <c r="BJ25" s="124">
        <v>46128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30" t="s">
        <v>503</v>
      </c>
    </row>
  </sheetData>
  <sheetProtection autoFilter="0"/>
  <autoFilter ref="A4:BR25" xr:uid="{0739AAAC-89A0-4907-B1C9-C9A11AC67F15}">
    <filterColumn colId="67">
      <customFilters>
        <customFilter operator="notEqual" val=" "/>
      </customFilters>
    </filterColumn>
  </autoFilter>
  <conditionalFormatting sqref="Y5:Y16">
    <cfRule type="duplicateValues" dxfId="18" priority="19"/>
  </conditionalFormatting>
  <conditionalFormatting sqref="Y17">
    <cfRule type="duplicateValues" dxfId="17" priority="17"/>
    <cfRule type="duplicateValues" dxfId="16" priority="18"/>
  </conditionalFormatting>
  <conditionalFormatting sqref="Y18">
    <cfRule type="duplicateValues" dxfId="15" priority="15"/>
    <cfRule type="duplicateValues" dxfId="14" priority="16"/>
  </conditionalFormatting>
  <conditionalFormatting sqref="Y19">
    <cfRule type="duplicateValues" dxfId="13" priority="13"/>
    <cfRule type="duplicateValues" dxfId="12" priority="14"/>
  </conditionalFormatting>
  <conditionalFormatting sqref="Y20">
    <cfRule type="duplicateValues" dxfId="11" priority="11"/>
    <cfRule type="duplicateValues" dxfId="10" priority="12"/>
  </conditionalFormatting>
  <conditionalFormatting sqref="Y21">
    <cfRule type="duplicateValues" dxfId="9" priority="9"/>
    <cfRule type="duplicateValues" dxfId="8" priority="10"/>
  </conditionalFormatting>
  <conditionalFormatting sqref="Y22">
    <cfRule type="duplicateValues" dxfId="7" priority="7"/>
    <cfRule type="duplicateValues" dxfId="6" priority="8"/>
  </conditionalFormatting>
  <conditionalFormatting sqref="Y23">
    <cfRule type="duplicateValues" dxfId="5" priority="5"/>
    <cfRule type="duplicateValues" dxfId="4" priority="6"/>
  </conditionalFormatting>
  <conditionalFormatting sqref="Y24">
    <cfRule type="duplicateValues" dxfId="3" priority="3"/>
    <cfRule type="duplicateValues" dxfId="2" priority="4"/>
  </conditionalFormatting>
  <conditionalFormatting sqref="Y25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2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L5:BL2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25" xr:uid="{1DA48B41-E14D-42E8-89F1-5E6D1CE927CB}">
      <formula1>AND(ISNUMBER(BG5),LEN(BG5)=10,NOT(ISERROR(VALUE(BG5))))</formula1>
    </dataValidation>
    <dataValidation type="list" allowBlank="1" showInputMessage="1" showErrorMessage="1" sqref="BP5:BP25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25" xr:uid="{360E6609-4AF1-42BB-8C4C-7DF9B8DF6715}">
      <formula1>IF($BI5=MMM,MMM,LC)</formula1>
    </dataValidation>
    <dataValidation type="list" allowBlank="1" showInputMessage="1" showErrorMessage="1" sqref="BN5:BN25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2026-07-20T06:51:10Z</dcterms:modified>
</cp:coreProperties>
</file>