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9316600E-8CA3-4E41-9BAD-B1CA54D397CA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8" i="24"/>
  <c r="R9" i="24"/>
  <c r="R10" i="24"/>
  <c r="R11" i="24"/>
  <c r="R12" i="24"/>
  <c r="R13" i="24"/>
  <c r="R14" i="24"/>
  <c r="AA5" i="7"/>
  <c r="P6" i="24"/>
  <c r="P7" i="24"/>
  <c r="R7" i="24" s="1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<sst xmlns="http://schemas.openxmlformats.org/spreadsheetml/2006/main" count="301" uniqueCount="244">
  <si>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</si>
  <si>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</si>
  <si>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</si>
  <si>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</si>
  <si>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</si>
  <si>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</si>
  <si>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</si>
  <si>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</si>
  <si>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</si>
  <si>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</si>
  <si>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</si>
  <si>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</si>
  <si>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</si>
  <si>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</si>
  <si>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</si>
  <si>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</si>
  <si>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</si>
  <si>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</si>
  <si>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</si>
  <si>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</si>
  <si>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</si>
  <si>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</si>
  <si>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</si>
  <si>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</si>
  <si>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</si>
  <si>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</si>
  <si>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</si>
  <si>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</si>
  <si>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</si>
  <si>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</si>
  <si>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</si>
  <si>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</si>
  <si>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</si>
  <si>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</si>
  <si>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</si>
  <si>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</si>
  <si>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</si>
  <si>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</si>
  <si>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</si>
  <si>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</si>
  <si>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</si>
  <si>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</si>
  <si>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</si>
  <si>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</si>
  <si>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</si>
  <si>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</si>
  <si>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</si>
  <si>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</si>
  <si>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</si>
  <si>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</si>
  <si>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</si>
  <si>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</si>
  <si>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</si>
  <si>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</si>
  <si>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</si>
  <si>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</si>
  <si>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</si>
  <si>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</si>
  <si>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</si>
  <si>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</si>
  <si>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</si>
  <si>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</si>
  <si>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</si>
  <si>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</si>
  <si>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</si>
  <si>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</si>
  <si>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</si>
  <si>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</si>
  <si>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</si>
  <si>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</si>
  <si>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</si>
  <si>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</si>
  <si>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</si>
  <si>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</si>
  <si>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</si>
  <si>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</si>
  <si>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</si>
  <si>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</si>
  <si>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</si>
  <si>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</si>
  <si>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</si>
  <si>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</si>
  <si>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</si>
  <si>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</si>
  <si>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</si>
  <si>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</si>
  <si>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</si>
  <si>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</si>
  <si>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</si>
  <si>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</si>
  <si>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</si>
  <si>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</si>
  <si>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</si>
  <si>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</si>
  <si>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</si>
  <si>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</si>
  <si>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</si>
  <si>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</si>
  <si>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</si>
  <si>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</si>
  <si>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</si>
  <si>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</si>
  <si>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</si>
  <si>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</si>
  <si>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</si>
  <si>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</si>
  <si>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</si>
  <si>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</si>
  <si>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</si>
  <si>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</si>
  <si>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</si>
  <si>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</si>
  <si>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</si>
  <si>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</si>
  <si>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</si>
  <si>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</si>
  <si>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</si>
  <si>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</si>
  <si>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</si>
  <si>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</si>
  <si>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</si>
  <si>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</si>
  <si>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</si>
  <si>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</si>
  <si>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</si>
  <si>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</si>
  <si>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</si>
  <si>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</si>
  <si>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</si>
  <si>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</si>
  <si>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</si>
  <si>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</si>
  <si>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</si>
  <si>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</si>
  <si>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</si>
  <si>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</si>
  <si>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</si>
  <si>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</si>
  <si>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</si>
  <si>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</si>
  <si>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</si>
  <si>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</si>
  <si>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</si>
  <si>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</si>
  <si>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</si>
  <si>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</si>
  <si>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</si>
  <si>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</si>
  <si>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</si>
  <si>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</si>
  <si>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</si>
  <si>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</si>
  <si>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</si>
  <si>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</si>
  <si>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</si>
  <si>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</si>
  <si>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</si>
  <si>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</si>
  <si>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</si>
  <si>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</si>
  <si>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</si>
  <si>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</si>
  <si>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</si>
  <si>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</si>
  <si>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</si>
  <si>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</si>
  <si>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</si>
  <si>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</si>
  <si>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</si>
  <si>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</si>
  <si>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</si>
  <si>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</si>
  <si>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</si>
  <si>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</si>
  <si>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</si>
  <si>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</si>
  <si>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</si>
  <si>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</si>
  <si>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</si>
  <si>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</si>
  <si>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</si>
  <si>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</si>
  <si>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</si>
  <si>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Q1 25-26</t>
  </si>
  <si>
    <t>BH3963</t>
  </si>
  <si>
    <t>Paroo-2</t>
  </si>
  <si>
    <t>Bihar-1</t>
  </si>
  <si>
    <t>North</t>
  </si>
  <si>
    <t>paroo-2</t>
  </si>
  <si>
    <t>Muzaffarpur</t>
  </si>
  <si>
    <t>saraiya</t>
  </si>
  <si>
    <t>Bandi</t>
  </si>
  <si>
    <t>SF0096033</t>
  </si>
  <si>
    <t>Amar Kumar</t>
  </si>
  <si>
    <t>599908</t>
  </si>
  <si>
    <t>SUDAMA</t>
  </si>
  <si>
    <t>Chetana</t>
  </si>
  <si>
    <t>SID951374926427</t>
  </si>
  <si>
    <t>OBC</t>
  </si>
  <si>
    <t>HINDU</t>
  </si>
  <si>
    <t>Animal Feed And Fodder</t>
  </si>
  <si>
    <t>RAKHI DEVI</t>
  </si>
  <si>
    <t>13-Jun-2023</t>
  </si>
  <si>
    <t>07</t>
  </si>
  <si>
    <t>4</t>
  </si>
  <si>
    <t>07-Aug-2023</t>
  </si>
  <si>
    <t>07-Apr-2025</t>
  </si>
  <si>
    <t>Open</t>
  </si>
  <si>
    <t/>
  </si>
  <si>
    <t>Loan Outstanding Report Detailed as on 22-Apr-2025</t>
  </si>
  <si>
    <t>Report generation date &amp; time: Tuesday, April 22, 2025 7:16 AM</t>
  </si>
  <si>
    <t>Alok Kumar/SF0075590</t>
  </si>
  <si>
    <t>Visited</t>
  </si>
  <si>
    <t>Borrower Family Member</t>
  </si>
  <si>
    <t>Available</t>
  </si>
  <si>
    <t>Digital Payment</t>
  </si>
  <si>
    <t>Yes</t>
  </si>
  <si>
    <t>On dated 07-04-24 EMI of Rs. 3900 member paid through 
UPI to LO's personal UPI account but he not accounted in FIMO.</t>
  </si>
  <si>
    <t>Ajay Kumar</t>
  </si>
  <si>
    <t>LO</t>
  </si>
  <si>
    <t>SF0073985</t>
  </si>
  <si>
    <t>AjayKumar/SF0073985</t>
  </si>
  <si>
    <t>Installment</t>
  </si>
  <si>
    <t>CSS</t>
  </si>
  <si>
    <t>Terminated</t>
  </si>
  <si>
    <t>Collection Misappropriation</t>
  </si>
  <si>
    <t>Completed-Report Submitted</t>
  </si>
  <si>
    <t>Saraiya</t>
  </si>
  <si>
    <t>Alok Kumar</t>
  </si>
  <si>
    <t>SF0075590</t>
  </si>
  <si>
    <t>Gautam Kumar Chaurasiya</t>
  </si>
  <si>
    <t>SF0092414</t>
  </si>
  <si>
    <t>Branch Manager</t>
  </si>
  <si>
    <t>Dual Staff</t>
  </si>
  <si>
    <t>G1</t>
  </si>
  <si>
    <t>SBM</t>
  </si>
  <si>
    <t>Available &amp; Updated</t>
  </si>
  <si>
    <t>G2</t>
  </si>
  <si>
    <t>Saroj Kumar</t>
  </si>
  <si>
    <t>SF0089468</t>
  </si>
  <si>
    <t>BQM</t>
  </si>
  <si>
    <t>FIR Not Filled</t>
  </si>
  <si>
    <t xml:space="preserve">1.Fraud has been identified by CSS on 15-04-2025 against LO AjayKumar/SF0073985
2.Complain team raised complain on 10-04-2025 vide complain number 59045.
3.At the time of Complain raised 1 borrower was affected of Rs.3900.
4.LO was Terminated on Mar-24.
5.After verification done by Audit team out of1 borrowers1 borrowers were affected of Rs.3900.
</t>
  </si>
  <si>
    <t>FN25-26-00470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</si>
</sst>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center" vertical="center" wrapText="1" readingOrder="1"/>
    </xf>
    <xf numFmtId="166" fontId="30" fillId="0" borderId="1" xfId="0" applyNumberFormat="1" applyFont="1" applyBorder="1" applyAlignment="1" applyProtection="1">
      <alignment horizontal="center" vertical="center" wrapText="1"/>
      <protection locked="0"/>
    </xf>
    <xf numFmtId="170" fontId="3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C5" sqref="C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172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183</v>
      </c>
      <c r="C5" s="115" t="s">
        <v>184</v>
      </c>
      <c r="D5" s="115" t="s">
        <v>185</v>
      </c>
      <c r="E5" s="115" t="s">
        <v>186</v>
      </c>
      <c r="F5" s="115" t="s">
        <v>187</v>
      </c>
      <c r="G5" s="26">
        <v>45397</v>
      </c>
      <c r="H5" s="27" t="s">
        <v>223</v>
      </c>
      <c r="I5" s="26">
        <v>45771</v>
      </c>
      <c r="J5" s="22" t="s">
        <v>243</v>
      </c>
      <c r="K5" s="22">
        <v>1</v>
      </c>
      <c r="L5" s="23">
        <v>3900</v>
      </c>
      <c r="M5" s="23">
        <v>0</v>
      </c>
      <c r="N5" s="22" t="s">
        <v>218</v>
      </c>
      <c r="O5" s="28" t="s">
        <v>219</v>
      </c>
      <c r="P5" s="21" t="s">
        <v>220</v>
      </c>
      <c r="Q5" s="21" t="s">
        <v>224</v>
      </c>
      <c r="R5" s="26">
        <v>45352</v>
      </c>
      <c r="S5" s="21" t="s">
        <v>225</v>
      </c>
      <c r="T5" s="21"/>
      <c r="U5" s="89" t="s">
        <v>226</v>
      </c>
      <c r="V5" s="26">
        <v>45779</v>
      </c>
      <c r="W5" s="26">
        <v>45779</v>
      </c>
      <c r="X5" s="29">
        <v>1</v>
      </c>
      <c r="Y5" s="107">
        <v>3900</v>
      </c>
      <c r="Z5" s="32">
        <v>0</v>
      </c>
      <c r="AA5" s="33">
        <f>Y5-Z5</f>
        <v>3900</v>
      </c>
      <c r="AB5" s="4">
        <v>1</v>
      </c>
      <c r="AC5" s="26">
        <v>45780</v>
      </c>
      <c r="AD5" s="90" t="s">
        <v>242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89"/>
      <c r="V6" s="26"/>
      <c r="W6" s="26"/>
      <c r="X6" s="29"/>
      <c r="Y6" s="107"/>
      <c r="Z6" s="32"/>
      <c r="AA6" s="33">
        <f t="shared" ref="AA6:AA7" si="0">Y6-Z6</f>
        <v>0</v>
      </c>
      <c r="AB6" s="4"/>
      <c r="AC6" s="26"/>
      <c r="AD6" s="90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89"/>
      <c r="V7" s="26"/>
      <c r="W7" s="26"/>
      <c r="X7" s="29"/>
      <c r="Y7" s="107"/>
      <c r="Z7" s="32"/>
      <c r="AA7" s="33">
        <f t="shared" si="0"/>
        <v>0</v>
      </c>
      <c r="AB7" s="4"/>
      <c r="AC7" s="26"/>
      <c r="AD7" s="90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4" t="s">
        <v>2</v>
      </c>
      <c r="B1" s="135"/>
      <c r="C1" s="135"/>
      <c r="D1" s="135"/>
      <c r="E1" s="136"/>
    </row>
    <row r="2" spans="1:5" ht="18" x14ac:dyDescent="0.35">
      <c r="A2" s="54"/>
      <c r="B2" s="137" t="s">
        <v>3</v>
      </c>
      <c r="C2" s="137"/>
      <c r="D2" s="13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17" t="s">
        <v>184</v>
      </c>
      <c r="B4" s="117" t="s">
        <v>185</v>
      </c>
      <c r="C4" s="117" t="s">
        <v>227</v>
      </c>
      <c r="D4" s="117" t="s">
        <v>189</v>
      </c>
      <c r="E4" s="117" t="s">
        <v>189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117" t="s">
        <v>186</v>
      </c>
      <c r="B6" s="118">
        <v>45769</v>
      </c>
      <c r="C6" s="118">
        <v>45768</v>
      </c>
      <c r="D6" s="118">
        <v>45769</v>
      </c>
      <c r="E6" s="119">
        <v>0.29166666666666669</v>
      </c>
    </row>
    <row r="7" spans="1:5" ht="15.6" x14ac:dyDescent="0.3">
      <c r="A7" s="138" t="s">
        <v>109</v>
      </c>
      <c r="B7" s="139"/>
      <c r="C7" s="139"/>
      <c r="D7" s="139"/>
      <c r="E7" s="139"/>
    </row>
    <row r="8" spans="1:5" ht="15" customHeight="1" x14ac:dyDescent="0.3">
      <c r="A8" s="140" t="s">
        <v>110</v>
      </c>
      <c r="B8" s="142" t="s">
        <v>164</v>
      </c>
      <c r="C8" s="143"/>
      <c r="D8" s="144" t="s">
        <v>111</v>
      </c>
      <c r="E8" s="145"/>
    </row>
    <row r="9" spans="1:5" ht="14.4" x14ac:dyDescent="0.3">
      <c r="A9" s="141"/>
      <c r="B9" s="58" t="s">
        <v>112</v>
      </c>
      <c r="C9" s="59" t="s">
        <v>113</v>
      </c>
      <c r="D9" s="59" t="s">
        <v>112</v>
      </c>
      <c r="E9" s="59" t="s">
        <v>113</v>
      </c>
    </row>
    <row r="10" spans="1:5" ht="14.4" x14ac:dyDescent="0.3">
      <c r="A10" s="60">
        <v>2000</v>
      </c>
      <c r="B10" s="61">
        <v>0</v>
      </c>
      <c r="C10" s="62">
        <f>B10*A10</f>
        <v>0</v>
      </c>
      <c r="D10" s="61">
        <v>0</v>
      </c>
      <c r="E10" s="62">
        <f>D10*A10</f>
        <v>0</v>
      </c>
    </row>
    <row r="11" spans="1:5" ht="14.4" x14ac:dyDescent="0.3">
      <c r="A11" s="63">
        <v>500</v>
      </c>
      <c r="B11" s="64">
        <v>28</v>
      </c>
      <c r="C11" s="62">
        <f t="shared" ref="C11:C17" si="0">B11*A11</f>
        <v>14000</v>
      </c>
      <c r="D11" s="64">
        <v>28</v>
      </c>
      <c r="E11" s="62">
        <f t="shared" ref="E11:E17" si="1">D11*A11</f>
        <v>14000</v>
      </c>
    </row>
    <row r="12" spans="1:5" ht="14.4" x14ac:dyDescent="0.3">
      <c r="A12" s="63">
        <v>200</v>
      </c>
      <c r="B12" s="64">
        <v>1</v>
      </c>
      <c r="C12" s="62">
        <f t="shared" si="0"/>
        <v>200</v>
      </c>
      <c r="D12" s="64">
        <v>1</v>
      </c>
      <c r="E12" s="62">
        <f t="shared" si="1"/>
        <v>200</v>
      </c>
    </row>
    <row r="13" spans="1:5" ht="14.4" x14ac:dyDescent="0.3">
      <c r="A13" s="63">
        <v>100</v>
      </c>
      <c r="B13" s="64">
        <v>1</v>
      </c>
      <c r="C13" s="62">
        <f t="shared" si="0"/>
        <v>100</v>
      </c>
      <c r="D13" s="64">
        <v>1</v>
      </c>
      <c r="E13" s="62">
        <f t="shared" si="1"/>
        <v>100</v>
      </c>
    </row>
    <row r="14" spans="1:5" ht="14.4" x14ac:dyDescent="0.3">
      <c r="A14" s="63">
        <v>50</v>
      </c>
      <c r="B14" s="64">
        <v>0</v>
      </c>
      <c r="C14" s="62">
        <f t="shared" si="0"/>
        <v>0</v>
      </c>
      <c r="D14" s="64">
        <v>0</v>
      </c>
      <c r="E14" s="62">
        <f t="shared" si="1"/>
        <v>0</v>
      </c>
    </row>
    <row r="15" spans="1:5" ht="14.4" x14ac:dyDescent="0.3">
      <c r="A15" s="63">
        <v>20</v>
      </c>
      <c r="B15" s="64">
        <v>2</v>
      </c>
      <c r="C15" s="62">
        <f t="shared" si="0"/>
        <v>40</v>
      </c>
      <c r="D15" s="64">
        <v>2</v>
      </c>
      <c r="E15" s="62">
        <f t="shared" si="1"/>
        <v>40</v>
      </c>
    </row>
    <row r="16" spans="1:5" ht="14.4" x14ac:dyDescent="0.3">
      <c r="A16" s="63">
        <v>10</v>
      </c>
      <c r="B16" s="64">
        <v>0</v>
      </c>
      <c r="C16" s="62">
        <f t="shared" si="0"/>
        <v>0</v>
      </c>
      <c r="D16" s="64">
        <v>0</v>
      </c>
      <c r="E16" s="62">
        <f t="shared" si="1"/>
        <v>0</v>
      </c>
    </row>
    <row r="17" spans="1:5" ht="14.4" x14ac:dyDescent="0.3">
      <c r="A17" s="63">
        <v>5</v>
      </c>
      <c r="B17" s="64">
        <v>0</v>
      </c>
      <c r="C17" s="62">
        <f t="shared" si="0"/>
        <v>0</v>
      </c>
      <c r="D17" s="64">
        <v>0</v>
      </c>
      <c r="E17" s="62">
        <f t="shared" si="1"/>
        <v>0</v>
      </c>
    </row>
    <row r="18" spans="1:5" ht="14.4" x14ac:dyDescent="0.3">
      <c r="A18" s="65" t="s">
        <v>114</v>
      </c>
      <c r="B18" s="66">
        <v>0</v>
      </c>
      <c r="C18" s="62">
        <f>B18</f>
        <v>0</v>
      </c>
      <c r="D18" s="66">
        <v>0</v>
      </c>
      <c r="E18" s="67">
        <f>D18</f>
        <v>0</v>
      </c>
    </row>
    <row r="19" spans="1:5" ht="14.4" x14ac:dyDescent="0.3">
      <c r="A19" s="68"/>
      <c r="B19" s="69" t="s">
        <v>115</v>
      </c>
      <c r="C19" s="70">
        <f>SUM(C10:C18)</f>
        <v>14340</v>
      </c>
      <c r="D19" s="69" t="s">
        <v>115</v>
      </c>
      <c r="E19" s="70">
        <f>SUM(E10:E18)</f>
        <v>14340</v>
      </c>
    </row>
    <row r="20" spans="1:5" ht="26.1" customHeight="1" x14ac:dyDescent="0.3">
      <c r="A20" s="146" t="s">
        <v>170</v>
      </c>
      <c r="B20" s="147"/>
      <c r="C20" s="71">
        <v>14340</v>
      </c>
      <c r="D20" s="72" t="s">
        <v>163</v>
      </c>
      <c r="E20" s="73">
        <v>0</v>
      </c>
    </row>
    <row r="21" spans="1:5" ht="26.1" customHeight="1" x14ac:dyDescent="0.3">
      <c r="A21" s="148" t="s">
        <v>146</v>
      </c>
      <c r="B21" s="149"/>
      <c r="C21" s="73">
        <v>0</v>
      </c>
      <c r="D21" s="72" t="s">
        <v>149</v>
      </c>
      <c r="E21" s="73">
        <v>0</v>
      </c>
    </row>
    <row r="22" spans="1:5" ht="26.1" customHeight="1" x14ac:dyDescent="0.3">
      <c r="A22" s="148" t="s">
        <v>116</v>
      </c>
      <c r="B22" s="149"/>
      <c r="C22" s="73">
        <v>0</v>
      </c>
      <c r="D22" s="74" t="s">
        <v>117</v>
      </c>
      <c r="E22" s="73"/>
    </row>
    <row r="23" spans="1:5" ht="26.1" customHeight="1" x14ac:dyDescent="0.3">
      <c r="A23" s="148" t="s">
        <v>118</v>
      </c>
      <c r="B23" s="149"/>
      <c r="C23" s="105">
        <f>(C19+C21)-(E20+E21)-E19</f>
        <v>0</v>
      </c>
      <c r="D23" s="108" t="s">
        <v>171</v>
      </c>
      <c r="E23" s="109">
        <v>0</v>
      </c>
    </row>
    <row r="24" spans="1:5" ht="82.5" customHeight="1" x14ac:dyDescent="0.3">
      <c r="A24" s="72" t="s">
        <v>119</v>
      </c>
      <c r="B24" s="133"/>
      <c r="C24" s="133"/>
      <c r="D24" s="133"/>
      <c r="E24" s="133"/>
    </row>
    <row r="25" spans="1:5" ht="57.75" customHeight="1" x14ac:dyDescent="0.3">
      <c r="A25" s="75" t="s">
        <v>120</v>
      </c>
      <c r="B25" s="127"/>
      <c r="C25" s="127"/>
      <c r="D25" s="127"/>
      <c r="E25" s="127"/>
    </row>
    <row r="26" spans="1:5" ht="37.5" customHeight="1" x14ac:dyDescent="0.3">
      <c r="A26" s="76" t="s">
        <v>121</v>
      </c>
      <c r="B26" s="76" t="s">
        <v>122</v>
      </c>
      <c r="C26" s="76" t="s">
        <v>123</v>
      </c>
      <c r="D26" s="76" t="s">
        <v>124</v>
      </c>
      <c r="E26" s="76" t="s">
        <v>125</v>
      </c>
    </row>
    <row r="27" spans="1:5" ht="27.75" customHeight="1" x14ac:dyDescent="0.3">
      <c r="A27" s="85" t="s">
        <v>228</v>
      </c>
      <c r="B27" s="85" t="s">
        <v>229</v>
      </c>
      <c r="C27" s="86" t="s">
        <v>230</v>
      </c>
      <c r="D27" s="86" t="s">
        <v>231</v>
      </c>
      <c r="E27" s="86" t="s">
        <v>232</v>
      </c>
    </row>
    <row r="28" spans="1:5" ht="14.4" x14ac:dyDescent="0.3">
      <c r="A28" s="128" t="s">
        <v>126</v>
      </c>
      <c r="B28" s="128"/>
      <c r="C28" s="128" t="s">
        <v>127</v>
      </c>
      <c r="D28" s="128"/>
      <c r="E28" s="128"/>
    </row>
    <row r="29" spans="1:5" ht="14.4" x14ac:dyDescent="0.3">
      <c r="A29" s="129"/>
      <c r="B29" s="129"/>
      <c r="C29" s="130"/>
      <c r="D29" s="130"/>
      <c r="E29" s="130"/>
    </row>
    <row r="30" spans="1:5" ht="42.75" customHeight="1" x14ac:dyDescent="0.3">
      <c r="A30" s="129"/>
      <c r="B30" s="129"/>
      <c r="C30" s="130"/>
      <c r="D30" s="130"/>
      <c r="E30" s="130"/>
    </row>
    <row r="31" spans="1:5" ht="21.75" customHeight="1" x14ac:dyDescent="0.3">
      <c r="A31" s="77"/>
      <c r="B31" s="77"/>
      <c r="C31" s="77"/>
      <c r="D31" s="77"/>
      <c r="E31" s="78"/>
    </row>
    <row r="32" spans="1:5" ht="24.75" customHeight="1" x14ac:dyDescent="0.3">
      <c r="A32" s="79" t="s">
        <v>128</v>
      </c>
      <c r="B32" s="120" t="s">
        <v>233</v>
      </c>
      <c r="C32" s="79" t="s">
        <v>129</v>
      </c>
      <c r="D32" s="131" t="s">
        <v>236</v>
      </c>
      <c r="E32" s="132"/>
    </row>
    <row r="33" spans="1:5" ht="18" customHeight="1" x14ac:dyDescent="0.3">
      <c r="A33" s="79" t="s">
        <v>130</v>
      </c>
      <c r="B33" s="120" t="s">
        <v>234</v>
      </c>
      <c r="C33" s="80" t="s">
        <v>131</v>
      </c>
      <c r="D33" s="123" t="s">
        <v>237</v>
      </c>
      <c r="E33" s="124"/>
    </row>
    <row r="34" spans="1:5" ht="27.6" x14ac:dyDescent="0.3">
      <c r="A34" s="80" t="s">
        <v>132</v>
      </c>
      <c r="B34" s="86" t="s">
        <v>230</v>
      </c>
      <c r="C34" s="80" t="s">
        <v>133</v>
      </c>
      <c r="D34" s="123" t="s">
        <v>238</v>
      </c>
      <c r="E34" s="124"/>
    </row>
    <row r="35" spans="1:5" ht="27.6" x14ac:dyDescent="0.3">
      <c r="A35" s="80" t="s">
        <v>134</v>
      </c>
      <c r="B35" s="120" t="s">
        <v>231</v>
      </c>
      <c r="C35" s="80" t="s">
        <v>135</v>
      </c>
      <c r="D35" s="123" t="s">
        <v>239</v>
      </c>
      <c r="E35" s="124"/>
    </row>
    <row r="36" spans="1:5" ht="25.5" customHeight="1" x14ac:dyDescent="0.3">
      <c r="A36" s="81" t="s">
        <v>136</v>
      </c>
      <c r="B36" s="121" t="s">
        <v>235</v>
      </c>
      <c r="C36" s="81" t="s">
        <v>137</v>
      </c>
      <c r="D36" s="125" t="s">
        <v>240</v>
      </c>
      <c r="E36" s="126"/>
    </row>
    <row r="37" spans="1:5" ht="15" customHeight="1" x14ac:dyDescent="0.3">
      <c r="A37" s="82"/>
      <c r="B37" s="83"/>
      <c r="C37" s="83"/>
      <c r="D37" s="83"/>
      <c r="E37" s="84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FADB9587-A684-44CB-B004-DAFFB4557EE5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179F6A57-B5F4-4608-9E46-55088D446D6C}">
      <formula1>"Branch Manager,Loan Officer,BQM,Cluster Manager,AVP,VP"</formula1>
    </dataValidation>
    <dataValidation type="list" allowBlank="1" showInputMessage="1" showErrorMessage="1" sqref="B32" xr:uid="{5EAAA4CC-1F31-4F90-847F-C4E75BAC4268}">
      <formula1>"Single Staff,Dual Staff"</formula1>
    </dataValidation>
    <dataValidation allowBlank="1" showErrorMessage="1" promptTitle="Date Format" prompt="DD-MM-YY" sqref="A6:D6" xr:uid="{5BD62907-2AFD-4A5A-AC28-A776822C48EA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5" sqref="K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</row>
    <row r="2" spans="1:20" ht="18" x14ac:dyDescent="0.3">
      <c r="A2" s="2" t="s">
        <v>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20" x14ac:dyDescent="0.3">
      <c r="A3" s="93" t="s">
        <v>141</v>
      </c>
      <c r="B3" s="94"/>
      <c r="C3" s="94"/>
      <c r="D3" s="94"/>
      <c r="E3" s="94"/>
      <c r="F3" s="94"/>
      <c r="G3" s="94"/>
      <c r="H3" s="150" t="s">
        <v>142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100"/>
      <c r="T3" s="95"/>
    </row>
    <row r="4" spans="1:20" ht="41.4" x14ac:dyDescent="0.3">
      <c r="A4" s="96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1" t="s">
        <v>154</v>
      </c>
    </row>
    <row r="5" spans="1:20" x14ac:dyDescent="0.3">
      <c r="A5" s="97">
        <v>1</v>
      </c>
      <c r="B5" s="13" t="s">
        <v>184</v>
      </c>
      <c r="C5" s="13" t="s">
        <v>185</v>
      </c>
      <c r="D5" s="13" t="s">
        <v>218</v>
      </c>
      <c r="E5" s="13" t="s">
        <v>220</v>
      </c>
      <c r="F5" s="13" t="s">
        <v>219</v>
      </c>
      <c r="G5" s="13" t="s">
        <v>243</v>
      </c>
      <c r="H5" s="110">
        <v>0</v>
      </c>
      <c r="I5" s="110">
        <v>3900</v>
      </c>
      <c r="J5" s="110">
        <v>0</v>
      </c>
      <c r="K5" s="110">
        <v>0</v>
      </c>
      <c r="L5" s="110">
        <v>0</v>
      </c>
      <c r="M5" s="110">
        <v>0</v>
      </c>
      <c r="N5" s="110">
        <v>0</v>
      </c>
      <c r="O5" s="110">
        <v>0</v>
      </c>
      <c r="P5" s="33">
        <f>SUM(H5:O5)</f>
        <v>3900</v>
      </c>
      <c r="Q5" s="110">
        <v>0</v>
      </c>
      <c r="R5" s="33">
        <f>P5-Q5</f>
        <v>3900</v>
      </c>
      <c r="S5" s="99"/>
      <c r="T5" s="87" t="s">
        <v>241</v>
      </c>
    </row>
    <row r="6" spans="1:20" x14ac:dyDescent="0.3">
      <c r="A6" s="97">
        <v>2</v>
      </c>
      <c r="B6" s="3"/>
      <c r="C6" s="98"/>
      <c r="D6" s="13"/>
      <c r="E6" s="13"/>
      <c r="F6" s="13"/>
      <c r="G6" s="98"/>
      <c r="H6" s="110"/>
      <c r="I6" s="110"/>
      <c r="J6" s="110"/>
      <c r="K6" s="110"/>
      <c r="L6" s="110"/>
      <c r="M6" s="110"/>
      <c r="N6" s="110"/>
      <c r="O6" s="110"/>
      <c r="P6" s="33">
        <f t="shared" ref="P6:P14" si="0">SUM(H6:O6)</f>
        <v>0</v>
      </c>
      <c r="Q6" s="110"/>
      <c r="R6" s="33">
        <f t="shared" ref="R6:R14" si="1">P6-Q6</f>
        <v>0</v>
      </c>
      <c r="S6" s="99"/>
      <c r="T6" s="87"/>
    </row>
    <row r="7" spans="1:20" x14ac:dyDescent="0.3">
      <c r="A7" s="97">
        <v>3</v>
      </c>
      <c r="B7" s="3"/>
      <c r="C7" s="98"/>
      <c r="D7" s="13"/>
      <c r="E7" s="13"/>
      <c r="F7" s="13"/>
      <c r="G7" s="98"/>
      <c r="H7" s="110"/>
      <c r="I7" s="110"/>
      <c r="J7" s="110"/>
      <c r="K7" s="110"/>
      <c r="L7" s="110"/>
      <c r="M7" s="110"/>
      <c r="N7" s="110"/>
      <c r="O7" s="110"/>
      <c r="P7" s="33">
        <f t="shared" si="0"/>
        <v>0</v>
      </c>
      <c r="Q7" s="110"/>
      <c r="R7" s="33">
        <f t="shared" si="1"/>
        <v>0</v>
      </c>
      <c r="S7" s="99"/>
      <c r="T7" s="87"/>
    </row>
    <row r="8" spans="1:20" x14ac:dyDescent="0.3">
      <c r="A8" s="97">
        <v>4</v>
      </c>
      <c r="B8" s="3"/>
      <c r="C8" s="98"/>
      <c r="D8" s="13"/>
      <c r="E8" s="13"/>
      <c r="F8" s="13"/>
      <c r="G8" s="98"/>
      <c r="H8" s="110"/>
      <c r="I8" s="110"/>
      <c r="J8" s="110"/>
      <c r="K8" s="110"/>
      <c r="L8" s="110"/>
      <c r="M8" s="110"/>
      <c r="N8" s="110"/>
      <c r="O8" s="110"/>
      <c r="P8" s="33">
        <f t="shared" si="0"/>
        <v>0</v>
      </c>
      <c r="Q8" s="110"/>
      <c r="R8" s="33">
        <f t="shared" si="1"/>
        <v>0</v>
      </c>
      <c r="S8" s="99"/>
      <c r="T8" s="87"/>
    </row>
    <row r="9" spans="1:20" x14ac:dyDescent="0.3">
      <c r="A9" s="97">
        <v>5</v>
      </c>
      <c r="B9" s="3"/>
      <c r="C9" s="98"/>
      <c r="D9" s="13"/>
      <c r="E9" s="13"/>
      <c r="F9" s="13"/>
      <c r="G9" s="98"/>
      <c r="H9" s="110"/>
      <c r="I9" s="110"/>
      <c r="J9" s="110"/>
      <c r="K9" s="110"/>
      <c r="L9" s="110"/>
      <c r="M9" s="110"/>
      <c r="N9" s="110"/>
      <c r="O9" s="110"/>
      <c r="P9" s="33">
        <f t="shared" si="0"/>
        <v>0</v>
      </c>
      <c r="Q9" s="110"/>
      <c r="R9" s="33">
        <f t="shared" si="1"/>
        <v>0</v>
      </c>
      <c r="S9" s="99"/>
      <c r="T9" s="87"/>
    </row>
    <row r="10" spans="1:20" x14ac:dyDescent="0.3">
      <c r="A10" s="97">
        <v>6</v>
      </c>
      <c r="B10" s="3"/>
      <c r="C10" s="98"/>
      <c r="D10" s="13"/>
      <c r="E10" s="13"/>
      <c r="F10" s="13"/>
      <c r="G10" s="98"/>
      <c r="H10" s="110"/>
      <c r="I10" s="110"/>
      <c r="J10" s="110"/>
      <c r="K10" s="110"/>
      <c r="L10" s="110"/>
      <c r="M10" s="110"/>
      <c r="N10" s="110"/>
      <c r="O10" s="110"/>
      <c r="P10" s="33">
        <f t="shared" si="0"/>
        <v>0</v>
      </c>
      <c r="Q10" s="110"/>
      <c r="R10" s="33">
        <f t="shared" si="1"/>
        <v>0</v>
      </c>
      <c r="S10" s="99"/>
      <c r="T10" s="87"/>
    </row>
    <row r="11" spans="1:20" x14ac:dyDescent="0.3">
      <c r="A11" s="97">
        <v>7</v>
      </c>
      <c r="B11" s="3"/>
      <c r="C11" s="98"/>
      <c r="D11" s="13"/>
      <c r="E11" s="13"/>
      <c r="F11" s="13"/>
      <c r="G11" s="98"/>
      <c r="H11" s="110"/>
      <c r="I11" s="110"/>
      <c r="J11" s="110"/>
      <c r="K11" s="110"/>
      <c r="L11" s="110"/>
      <c r="M11" s="110"/>
      <c r="N11" s="110"/>
      <c r="O11" s="110"/>
      <c r="P11" s="33">
        <f t="shared" si="0"/>
        <v>0</v>
      </c>
      <c r="Q11" s="110"/>
      <c r="R11" s="33">
        <f t="shared" si="1"/>
        <v>0</v>
      </c>
      <c r="S11" s="99"/>
      <c r="T11" s="87"/>
    </row>
    <row r="12" spans="1:20" x14ac:dyDescent="0.3">
      <c r="A12" s="97">
        <v>8</v>
      </c>
      <c r="B12" s="3"/>
      <c r="C12" s="98"/>
      <c r="D12" s="13"/>
      <c r="E12" s="13"/>
      <c r="F12" s="13"/>
      <c r="G12" s="98"/>
      <c r="H12" s="110"/>
      <c r="I12" s="110"/>
      <c r="J12" s="110"/>
      <c r="K12" s="110"/>
      <c r="L12" s="110"/>
      <c r="M12" s="110"/>
      <c r="N12" s="110"/>
      <c r="O12" s="110"/>
      <c r="P12" s="33">
        <f t="shared" si="0"/>
        <v>0</v>
      </c>
      <c r="Q12" s="110"/>
      <c r="R12" s="33">
        <f t="shared" si="1"/>
        <v>0</v>
      </c>
      <c r="S12" s="99"/>
      <c r="T12" s="87"/>
    </row>
    <row r="13" spans="1:20" x14ac:dyDescent="0.3">
      <c r="A13" s="97">
        <v>9</v>
      </c>
      <c r="B13" s="3"/>
      <c r="C13" s="98"/>
      <c r="D13" s="13"/>
      <c r="E13" s="13"/>
      <c r="F13" s="13"/>
      <c r="G13" s="98"/>
      <c r="H13" s="110"/>
      <c r="I13" s="110"/>
      <c r="J13" s="110"/>
      <c r="K13" s="110"/>
      <c r="L13" s="110"/>
      <c r="M13" s="110"/>
      <c r="N13" s="110"/>
      <c r="O13" s="110"/>
      <c r="P13" s="33">
        <f t="shared" si="0"/>
        <v>0</v>
      </c>
      <c r="Q13" s="110"/>
      <c r="R13" s="33">
        <f t="shared" si="1"/>
        <v>0</v>
      </c>
      <c r="S13" s="99"/>
      <c r="T13" s="87"/>
    </row>
    <row r="14" spans="1:20" x14ac:dyDescent="0.3">
      <c r="A14" s="97">
        <v>10</v>
      </c>
      <c r="B14" s="3"/>
      <c r="C14" s="98"/>
      <c r="D14" s="13"/>
      <c r="E14" s="13"/>
      <c r="F14" s="13"/>
      <c r="G14" s="98"/>
      <c r="H14" s="110"/>
      <c r="I14" s="110"/>
      <c r="J14" s="110"/>
      <c r="K14" s="110"/>
      <c r="L14" s="110"/>
      <c r="M14" s="110"/>
      <c r="N14" s="110"/>
      <c r="O14" s="110"/>
      <c r="P14" s="33">
        <f t="shared" si="0"/>
        <v>0</v>
      </c>
      <c r="Q14" s="110"/>
      <c r="R14" s="33">
        <f t="shared" si="1"/>
        <v>0</v>
      </c>
      <c r="S14" s="99"/>
      <c r="T14" s="87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zoomScaleNormal="100" workbookViewId="0">
      <pane ySplit="4" topLeftCell="A5" activePane="bottomLeft" state="frozen"/>
      <selection pane="bottomLeft" activeCell="E5" sqref="E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6" t="s">
        <v>169</v>
      </c>
      <c r="W4" s="10" t="s">
        <v>34</v>
      </c>
    </row>
    <row r="5" spans="1:23" ht="20.100000000000001" customHeight="1" x14ac:dyDescent="0.3">
      <c r="A5" s="12">
        <v>1</v>
      </c>
      <c r="B5" s="102" t="s">
        <v>184</v>
      </c>
      <c r="C5" s="102" t="s">
        <v>188</v>
      </c>
      <c r="D5" s="13" t="s">
        <v>243</v>
      </c>
      <c r="E5" s="14">
        <v>45779</v>
      </c>
      <c r="F5" s="13" t="s">
        <v>218</v>
      </c>
      <c r="G5" s="13" t="s">
        <v>220</v>
      </c>
      <c r="H5" s="13" t="s">
        <v>219</v>
      </c>
      <c r="I5" s="102" t="s">
        <v>194</v>
      </c>
      <c r="J5" s="102" t="s">
        <v>197</v>
      </c>
      <c r="K5" s="102" t="s">
        <v>201</v>
      </c>
      <c r="L5" s="102">
        <v>351726548</v>
      </c>
      <c r="M5" s="102" t="s">
        <v>202</v>
      </c>
      <c r="N5" s="102">
        <v>73000</v>
      </c>
      <c r="O5" s="102">
        <v>3900</v>
      </c>
      <c r="P5" s="16" t="s">
        <v>222</v>
      </c>
      <c r="Q5" s="16">
        <v>45389</v>
      </c>
      <c r="R5" s="13">
        <v>3900</v>
      </c>
      <c r="S5" s="13">
        <v>0</v>
      </c>
      <c r="T5" s="13">
        <v>0</v>
      </c>
      <c r="U5" s="114">
        <f>R5-(S5+T5)</f>
        <v>3900</v>
      </c>
      <c r="V5" s="4" t="s">
        <v>215</v>
      </c>
      <c r="W5" s="116" t="s">
        <v>217</v>
      </c>
    </row>
    <row r="6" spans="1:23" ht="20.100000000000001" customHeight="1" x14ac:dyDescent="0.3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14">
        <f t="shared" ref="U6:U69" si="0">R6-(S6+T6)</f>
        <v>0</v>
      </c>
      <c r="V6" s="4"/>
      <c r="W6" s="17"/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14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14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14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14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4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4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4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4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4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4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4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4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4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4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4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4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4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4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4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4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4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4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4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4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4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4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4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4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4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4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4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4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4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4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4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4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4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4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4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4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4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4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4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4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4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4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4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4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4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4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4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4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4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4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4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4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4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4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4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4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4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4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4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4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4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4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4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4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4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4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4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4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4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4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4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4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4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4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4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4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4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4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4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4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4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4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4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4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4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4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4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4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4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4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4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4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4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4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4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4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4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4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4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4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4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4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4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4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4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4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4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4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4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4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4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4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4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4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4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4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4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4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4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4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4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4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4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4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4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4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4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4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4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4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4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4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4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4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4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4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4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4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4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4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4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4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4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4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4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4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4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4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4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4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4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4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4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4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4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4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4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4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4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4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4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4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4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4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4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4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4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4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4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4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4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4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4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4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4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4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4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4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4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4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4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4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4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4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4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4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4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4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4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4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4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4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4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4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4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4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4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4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4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4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4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4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4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4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4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4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4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4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4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4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4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4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4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4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4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4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4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4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4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4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4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4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4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4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4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4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4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4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4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4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4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4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4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4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4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4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4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4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4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4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4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4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4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4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4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4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4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4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4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4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4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4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4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4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4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4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4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4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4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4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4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4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4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4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4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4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4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4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4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4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4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4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4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4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4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4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4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4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4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4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4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4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4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4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4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4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4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4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4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4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4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4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4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4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4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4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4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4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4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4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4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4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4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4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4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4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4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4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4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4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4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4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4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4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4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4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4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4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4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4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4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4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4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4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4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4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4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4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4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4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4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4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4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4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4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4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4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4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4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4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4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4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4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4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4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4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4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4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4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4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4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4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4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4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4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4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4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4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4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4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4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4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4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4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4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4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4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4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4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4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4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4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4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4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4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4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4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4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4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4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4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4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4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4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4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4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4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4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4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4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4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4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4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4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4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4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4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4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4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4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4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4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4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4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4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4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4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4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4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4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4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4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4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4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4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4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4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4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4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4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4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4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4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4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4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4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4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4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4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4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4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4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4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4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4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4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4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4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4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4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4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4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4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4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4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4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4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4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4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4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4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4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4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4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4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4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4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4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4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4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4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4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4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4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4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4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4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4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4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4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4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4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4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4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4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4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4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4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4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4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4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4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4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4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4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4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4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4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4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4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4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4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4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4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4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4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4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4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4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4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4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4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4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4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4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4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4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4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4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4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4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4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4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4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4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4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4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4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4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4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4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4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4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4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4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4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4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4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4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4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4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4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4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4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4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4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4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4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4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4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4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4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4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4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4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4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4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4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4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4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4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4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4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4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4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4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4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4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4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4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4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4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4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4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4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4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4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4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4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4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4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4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4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4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4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4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4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4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4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4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4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4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4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4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4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4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4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4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4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4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4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4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4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4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4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4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4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4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4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4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4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4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4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4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4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4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4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4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4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4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4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4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4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4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4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4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4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4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4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4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4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4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4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4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4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4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4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4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4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4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4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4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4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4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4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4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4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4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4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4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4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4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4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4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4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4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4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4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4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4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4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4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4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4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4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4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4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4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4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4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4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4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4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4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4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4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4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4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4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4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4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4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4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4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4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4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4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4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4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4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4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4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4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4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4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4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4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4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4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4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4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4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4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4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4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4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4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4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4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4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4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4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4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4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4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4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4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4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4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4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4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4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4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4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4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4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4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4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4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4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4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4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4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4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4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4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4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4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4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4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4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4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4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4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4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4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4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4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4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4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4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4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4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4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4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4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4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4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4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4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4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4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4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4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4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4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4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4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4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4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4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4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4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4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4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4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4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4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4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4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4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4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4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4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4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4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4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4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4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4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4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4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4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4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4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4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4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4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4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4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4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4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4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4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4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4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4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4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4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4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4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4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4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4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4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4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4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4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4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4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4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4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4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4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4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4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4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4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4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4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4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4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4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4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4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4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4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4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4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4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4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4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4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4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4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4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4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4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4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4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4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4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4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4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4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4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4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4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4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4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4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4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4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4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4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4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4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4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4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4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4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4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4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4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4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4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4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4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4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4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4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4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4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4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4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4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4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4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4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4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4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4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4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4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4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4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4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4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4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4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4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4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4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4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4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4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4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4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4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4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4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4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4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4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4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4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4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4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4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4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4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4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4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4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4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4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4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4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4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4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4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4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4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4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4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4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4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4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4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4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4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4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4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4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4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4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4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4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4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4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4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4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4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4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4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4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4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4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4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4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4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4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4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4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4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4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4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4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4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4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4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4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4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4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4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4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4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4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4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4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4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4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4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4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4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4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4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4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4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4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4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4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4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4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4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4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4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4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4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4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4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4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4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4">
        <f t="shared" si="15"/>
        <v>0</v>
      </c>
      <c r="V1004" s="4"/>
      <c r="W1004" s="17"/>
    </row>
  </sheetData>
  <autoFilter ref="A4:W4" xr:uid="{BB859136-560D-4147-A720-0C736FAB6F10}"/>
  <conditionalFormatting sqref="L5:L1004">
    <cfRule type="duplicateValues" dxfId="0" priority="1" stopIfTrue="1"/>
  </conditionalFormatting>
  <dataValidations count="4">
    <dataValidation type="custom" allowBlank="1" showInputMessage="1" showErrorMessage="1" sqref="D6:D1004" xr:uid="{64D1E907-3FB2-42C7-BBB0-7DFA20E5FA18}">
      <formula1>AND(LEN(D6)=11,OR(MID(D6,1,1)="F",MID(D6,1,1)="C"),ISNUMBER(VALUE(MID(D6,2,4))),MID(D6,6,1)="-",ISNUMBER(VALUE(MID(D6,7,5))))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6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23" width="8.77734375" style="30"/>
    <col min="24" max="24" width="11.88671875" style="30" customWidth="1"/>
    <col min="25" max="25" width="16.88671875" style="30" customWidth="1"/>
    <col min="26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5" width="49.109375" style="30" customWidth="1"/>
    <col min="66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209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210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173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174</v>
      </c>
      <c r="AJ5" s="19" t="s">
        <v>60</v>
      </c>
      <c r="AK5" s="19" t="s">
        <v>61</v>
      </c>
      <c r="AL5" s="19" t="s">
        <v>175</v>
      </c>
      <c r="AM5" s="19" t="s">
        <v>176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177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167</v>
      </c>
      <c r="BD5" s="20" t="s">
        <v>179</v>
      </c>
      <c r="BE5" s="20" t="s">
        <v>83</v>
      </c>
      <c r="BF5" s="113" t="s">
        <v>182</v>
      </c>
      <c r="BG5" s="20" t="s">
        <v>168</v>
      </c>
      <c r="BH5" s="20" t="s">
        <v>181</v>
      </c>
      <c r="BI5" s="20" t="s">
        <v>82</v>
      </c>
      <c r="BJ5" s="20" t="s">
        <v>180</v>
      </c>
      <c r="BK5" s="20" t="s">
        <v>101</v>
      </c>
      <c r="BL5" s="20" t="s">
        <v>75</v>
      </c>
    </row>
    <row r="6" spans="1:64" ht="41.4" x14ac:dyDescent="0.3">
      <c r="A6" s="102">
        <v>1</v>
      </c>
      <c r="B6" s="102" t="s">
        <v>187</v>
      </c>
      <c r="C6" s="102" t="s">
        <v>186</v>
      </c>
      <c r="D6" s="102" t="s">
        <v>189</v>
      </c>
      <c r="E6" s="102" t="s">
        <v>189</v>
      </c>
      <c r="F6" s="102" t="s">
        <v>190</v>
      </c>
      <c r="G6" s="102" t="s">
        <v>184</v>
      </c>
      <c r="H6" s="102" t="s">
        <v>188</v>
      </c>
      <c r="I6" s="102">
        <v>20675</v>
      </c>
      <c r="J6" s="102" t="s">
        <v>191</v>
      </c>
      <c r="K6" s="102">
        <v>20675</v>
      </c>
      <c r="L6" s="102" t="s">
        <v>192</v>
      </c>
      <c r="M6" s="102" t="s">
        <v>193</v>
      </c>
      <c r="N6" s="102">
        <v>29659</v>
      </c>
      <c r="O6" s="102" t="s">
        <v>194</v>
      </c>
      <c r="P6" s="102">
        <v>46179</v>
      </c>
      <c r="Q6" s="102" t="s">
        <v>195</v>
      </c>
      <c r="R6" s="102" t="s">
        <v>196</v>
      </c>
      <c r="S6" s="102" t="s">
        <v>197</v>
      </c>
      <c r="T6" s="102" t="s">
        <v>198</v>
      </c>
      <c r="U6" s="102" t="s">
        <v>199</v>
      </c>
      <c r="V6" s="102">
        <v>541</v>
      </c>
      <c r="W6" s="102" t="s">
        <v>200</v>
      </c>
      <c r="X6" s="102">
        <v>351726548</v>
      </c>
      <c r="Y6" s="102" t="s">
        <v>201</v>
      </c>
      <c r="Z6" s="102" t="s">
        <v>202</v>
      </c>
      <c r="AA6" s="102">
        <v>73000</v>
      </c>
      <c r="AB6" s="102" t="s">
        <v>203</v>
      </c>
      <c r="AC6" s="102">
        <v>24</v>
      </c>
      <c r="AD6" s="102" t="s">
        <v>204</v>
      </c>
      <c r="AE6" s="102" t="s">
        <v>205</v>
      </c>
      <c r="AF6" s="102">
        <v>3900</v>
      </c>
      <c r="AG6" s="102">
        <v>3900</v>
      </c>
      <c r="AH6" s="102" t="s">
        <v>206</v>
      </c>
      <c r="AI6" s="102">
        <v>56416.03</v>
      </c>
      <c r="AJ6" s="102">
        <v>21583.97</v>
      </c>
      <c r="AK6" s="102">
        <v>78000</v>
      </c>
      <c r="AL6" s="102">
        <v>16583.97</v>
      </c>
      <c r="AM6" s="102">
        <v>937.03</v>
      </c>
      <c r="AN6" s="102">
        <v>17521</v>
      </c>
      <c r="AO6" s="102">
        <v>3547.87</v>
      </c>
      <c r="AP6" s="102">
        <v>352.13</v>
      </c>
      <c r="AQ6" s="102">
        <v>3900</v>
      </c>
      <c r="AR6" s="102">
        <v>21</v>
      </c>
      <c r="AS6" s="102"/>
      <c r="AT6" s="102"/>
      <c r="AU6" s="102"/>
      <c r="AV6" s="102"/>
      <c r="AW6" s="102"/>
      <c r="AX6" s="102" t="s">
        <v>207</v>
      </c>
      <c r="AY6" s="102" t="s">
        <v>208</v>
      </c>
      <c r="AZ6" s="102"/>
      <c r="BA6" s="102">
        <v>0</v>
      </c>
      <c r="BB6" s="104">
        <v>45779</v>
      </c>
      <c r="BC6" s="104" t="s">
        <v>211</v>
      </c>
      <c r="BD6" s="102" t="s">
        <v>212</v>
      </c>
      <c r="BE6" s="102" t="s">
        <v>213</v>
      </c>
      <c r="BF6" s="112" t="s">
        <v>214</v>
      </c>
      <c r="BG6" s="4" t="s">
        <v>215</v>
      </c>
      <c r="BH6" s="111"/>
      <c r="BI6" s="102" t="s">
        <v>216</v>
      </c>
      <c r="BJ6" s="102" t="s">
        <v>221</v>
      </c>
      <c r="BK6" s="111">
        <v>3900</v>
      </c>
      <c r="BL6" s="116" t="s">
        <v>217</v>
      </c>
    </row>
    <row r="7" spans="1:64" ht="15" customHeight="1" x14ac:dyDescent="0.3">
      <c r="A7" s="87">
        <v>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104"/>
      <c r="BC7" s="104"/>
      <c r="BD7" s="102"/>
      <c r="BE7" s="34"/>
      <c r="BF7" s="112"/>
      <c r="BG7" s="74"/>
      <c r="BH7" s="111"/>
      <c r="BI7" s="102"/>
      <c r="BJ7" s="102"/>
      <c r="BK7" s="111"/>
      <c r="BL7" s="103"/>
    </row>
    <row r="8" spans="1:64" ht="15" customHeight="1" x14ac:dyDescent="0.3">
      <c r="A8" s="87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104"/>
      <c r="BC8" s="104"/>
      <c r="BD8" s="102"/>
      <c r="BE8" s="34"/>
      <c r="BF8" s="112"/>
      <c r="BG8" s="74"/>
      <c r="BH8" s="111"/>
      <c r="BI8" s="102"/>
      <c r="BJ8" s="102"/>
      <c r="BK8" s="111"/>
      <c r="BL8" s="103"/>
    </row>
    <row r="9" spans="1:64" ht="15" customHeight="1" x14ac:dyDescent="0.3">
      <c r="A9" s="87">
        <v>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104"/>
      <c r="BC9" s="104"/>
      <c r="BD9" s="102"/>
      <c r="BE9" s="34"/>
      <c r="BF9" s="112"/>
      <c r="BG9" s="74"/>
      <c r="BH9" s="111"/>
      <c r="BI9" s="102"/>
      <c r="BJ9" s="102"/>
      <c r="BK9" s="111"/>
      <c r="BL9" s="103"/>
    </row>
    <row r="10" spans="1:64" ht="15" customHeight="1" x14ac:dyDescent="0.3">
      <c r="A10" s="87">
        <v>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104"/>
      <c r="BC10" s="104"/>
      <c r="BD10" s="102"/>
      <c r="BE10" s="34"/>
      <c r="BF10" s="112"/>
      <c r="BG10" s="74"/>
      <c r="BH10" s="111"/>
      <c r="BI10" s="102"/>
      <c r="BJ10" s="102"/>
      <c r="BK10" s="111"/>
      <c r="BL10" s="103"/>
    </row>
    <row r="11" spans="1:64" x14ac:dyDescent="0.3">
      <c r="A11" s="87">
        <v>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104"/>
      <c r="BC11" s="104"/>
      <c r="BD11" s="102"/>
      <c r="BE11" s="34"/>
      <c r="BF11" s="112"/>
      <c r="BG11" s="74"/>
      <c r="BH11" s="111"/>
      <c r="BI11" s="102"/>
      <c r="BJ11" s="102"/>
      <c r="BK11" s="111"/>
      <c r="BL11" s="103"/>
    </row>
    <row r="12" spans="1:64" x14ac:dyDescent="0.3">
      <c r="A12" s="87">
        <v>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104"/>
      <c r="BC12" s="104"/>
      <c r="BD12" s="102"/>
      <c r="BE12" s="34"/>
      <c r="BF12" s="112"/>
      <c r="BG12" s="74"/>
      <c r="BH12" s="111"/>
      <c r="BI12" s="102"/>
      <c r="BJ12" s="102"/>
      <c r="BK12" s="111"/>
      <c r="BL12" s="103"/>
    </row>
    <row r="13" spans="1:64" x14ac:dyDescent="0.3">
      <c r="A13" s="87">
        <v>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104"/>
      <c r="BC13" s="104"/>
      <c r="BD13" s="102"/>
      <c r="BE13" s="34"/>
      <c r="BF13" s="112"/>
      <c r="BG13" s="74"/>
      <c r="BH13" s="111"/>
      <c r="BI13" s="102"/>
      <c r="BJ13" s="102"/>
      <c r="BK13" s="111"/>
      <c r="BL13" s="103"/>
    </row>
    <row r="14" spans="1:64" x14ac:dyDescent="0.3">
      <c r="A14" s="87">
        <v>9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104"/>
      <c r="BC14" s="104"/>
      <c r="BD14" s="102"/>
      <c r="BE14" s="34"/>
      <c r="BF14" s="112"/>
      <c r="BG14" s="74"/>
      <c r="BH14" s="111"/>
      <c r="BI14" s="102"/>
      <c r="BJ14" s="102"/>
      <c r="BK14" s="111"/>
      <c r="BL14" s="103"/>
    </row>
    <row r="15" spans="1:64" x14ac:dyDescent="0.3">
      <c r="A15" s="87">
        <v>10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104"/>
      <c r="BC15" s="104"/>
      <c r="BD15" s="102"/>
      <c r="BE15" s="34"/>
      <c r="BF15" s="112"/>
      <c r="BG15" s="74"/>
      <c r="BH15" s="111"/>
      <c r="BI15" s="102"/>
      <c r="BJ15" s="102"/>
      <c r="BK15" s="111"/>
      <c r="BL15" s="103"/>
    </row>
  </sheetData>
  <autoFilter ref="A5:BL5" xr:uid="{0739AAAC-89A0-4907-B1C9-C9A11AC67F15}"/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D6:BD15" xr:uid="{F030BC52-3C1A-40BB-A75B-95D9751284BF}">
      <formula1>"Visited,Not Visited"</formula1>
    </dataValidation>
    <dataValidation type="list" allowBlank="1" showInputMessage="1" showErrorMessage="1" sqref="BE6:BE15" xr:uid="{453790B9-7B1D-4ADC-BACF-01326174E963}">
      <formula1>"Borrower,Borrower Not Available,Borrower Migrated,Borrower Family Member"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2025-05-03T10:49:29Z</dcterms:modified>
</cp:coreProperties>
</file>