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6-04-2026\FN25-26-04017\"/>
    </mc:Choice>
  </mc:AlternateContent>
  <xr:revisionPtr revIDLastSave="0" documentId="13_ncr:1_{96AEBB26-06CD-486D-B015-6B64B5F83A7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<sst xmlns="http://schemas.openxmlformats.org/spreadsheetml/2006/main" count="551" uniqueCount="328">
  <si>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</si>
  <si>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</si>
  <si>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</si>
  <si>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</si>
  <si>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</si>
  <si>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</si>
  <si>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</si>
  <si>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</si>
  <si>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</si>
  <si>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</si>
  <si>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</si>
  <si>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</si>
  <si>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</si>
  <si>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</si>
  <si>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</si>
  <si>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</si>
  <si>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</si>
  <si>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</si>
  <si>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</si>
  <si>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</si>
  <si>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</si>
  <si>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</si>
  <si>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</si>
  <si>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</si>
  <si>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</si>
  <si>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</si>
  <si>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</si>
  <si>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</si>
  <si>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</si>
  <si>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</si>
  <si>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</si>
  <si>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</si>
  <si>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</si>
  <si>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</si>
  <si>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</si>
  <si>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</si>
  <si>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</si>
  <si>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</si>
  <si>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</si>
  <si>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</si>
  <si>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</si>
  <si>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</si>
  <si>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</si>
  <si>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</si>
  <si>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</si>
  <si>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</si>
  <si>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</si>
  <si>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</si>
  <si>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</si>
  <si>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</si>
  <si>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</si>
  <si>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</si>
  <si>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</si>
  <si>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</si>
  <si>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</si>
  <si>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</si>
  <si>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</si>
  <si>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</si>
  <si>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</si>
  <si>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</si>
  <si>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</si>
  <si>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</si>
  <si>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</si>
  <si>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</si>
  <si>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</si>
  <si>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</si>
  <si>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</si>
  <si>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</si>
  <si>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</si>
  <si>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</si>
  <si>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</si>
  <si>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</si>
  <si>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</si>
  <si>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</si>
  <si>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</si>
  <si>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</si>
  <si>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</si>
  <si>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</si>
  <si>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</si>
  <si>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</si>
  <si>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</si>
  <si>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</si>
  <si>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</si>
  <si>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</si>
  <si>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</si>
  <si>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</si>
  <si>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</si>
  <si>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</si>
  <si>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</si>
  <si>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</si>
  <si>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</si>
  <si>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</si>
  <si>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</si>
  <si>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</si>
  <si>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</si>
  <si>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</si>
  <si>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</si>
  <si>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</si>
  <si>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</si>
  <si>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</si>
  <si>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</si>
  <si>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</si>
  <si>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</si>
  <si>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</si>
  <si>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</si>
  <si>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</si>
  <si>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</si>
  <si>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</si>
  <si>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</si>
  <si>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</si>
  <si>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</si>
  <si>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</si>
  <si>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</si>
  <si>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</si>
  <si>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</si>
  <si>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</si>
  <si>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</si>
  <si>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</si>
  <si>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</si>
  <si>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</si>
  <si>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</si>
  <si>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</si>
  <si>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</si>
  <si>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</si>
  <si>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</si>
  <si>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</si>
  <si>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</si>
  <si>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</si>
  <si>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</si>
  <si>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</si>
  <si>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</si>
  <si>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</si>
  <si>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</si>
  <si>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</si>
  <si>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</si>
  <si>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</si>
  <si>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</si>
  <si>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</si>
  <si>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</si>
  <si>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</si>
  <si>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</si>
  <si>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</si>
  <si>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</si>
  <si>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</si>
  <si>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</si>
  <si>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</si>
  <si>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</si>
  <si>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</si>
  <si>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</si>
  <si>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</si>
  <si>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</si>
  <si>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</si>
  <si>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</si>
  <si>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</si>
  <si>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</si>
  <si>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</si>
  <si>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</si>
  <si>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</si>
  <si>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</si>
  <si>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</si>
  <si>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</si>
  <si>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</si>
  <si>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</si>
  <si>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</si>
  <si>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</si>
  <si>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</si>
  <si>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</si>
  <si>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</si>
  <si>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</si>
  <si>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</si>
  <si>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</si>
  <si>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</si>
  <si>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</si>
  <si>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</si>
  <si>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</si>
  <si>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</si>
  <si>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</si>
  <si>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</si>
  <si>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</si>
  <si>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</si>
  <si>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</si>
  <si>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</si>
  <si>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</si>
  <si>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</si>
  <si>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</si>
  <si>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</si>
  <si>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</si>
  <si>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</si>
  <si>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</si>
  <si>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</si>
  <si>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</si>
  <si>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</si>
  <si>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</si>
  <si>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</si>
  <si>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</si>
  <si>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</si>
  <si>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</si>
  <si>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</si>
  <si>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</si>
  <si>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</si>
  <si>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</si>
  <si>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</si>
  <si>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</si>
  <si>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</si>
  <si>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</si>
  <si>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</si>
  <si>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</si>
  <si>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</si>
  <si>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</si>
  <si>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</si>
  <si>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</si>
  <si>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</si>
  <si>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</si>
  <si>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</si>
  <si>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</si>
  <si>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</si>
  <si>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</si>
  <si>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</si>
  <si>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</si>
  <si>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</si>
  <si>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</si>
  <si>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</si>
  <si>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</si>
  <si>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</si>
  <si>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</si>
  <si>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</si>
  <si>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</si>
  <si>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</si>
  <si>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</si>
  <si>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</si>
  <si>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</si>
  <si>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</si>
  <si>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</si>
  <si>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</si>
  <si>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</si>
  <si>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</si>
  <si>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</si>
  <si>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</si>
  <si>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</si>
  <si>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</si>
  <si>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</si>
  <si>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</si>
  <si>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</si>
  <si>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</si>
  <si>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:18-Jan-2026</t>
  </si>
  <si>
    <t>To Date :18-Jan-2026</t>
  </si>
  <si>
    <t>Reporting Time : 9:00 AM</t>
  </si>
  <si>
    <t>No Action Taken</t>
  </si>
  <si>
    <t>North</t>
  </si>
  <si>
    <t>Uttar Pradesh</t>
  </si>
  <si>
    <t>Ballia</t>
  </si>
  <si>
    <t>Azamgarh</t>
  </si>
  <si>
    <t>UP3464</t>
  </si>
  <si>
    <t xml:space="preserve">YusufPur </t>
  </si>
  <si>
    <t>Ahirauli</t>
  </si>
  <si>
    <t>SF0085604</t>
  </si>
  <si>
    <t>Santosh Kumar Pandey</t>
  </si>
  <si>
    <t>Ahirauli C1</t>
  </si>
  <si>
    <t>Ahirauli C1 Saroj1</t>
  </si>
  <si>
    <t>Chetana Weekly</t>
  </si>
  <si>
    <t>SSF5825603</t>
  </si>
  <si>
    <t>OBC</t>
  </si>
  <si>
    <t>HINDU</t>
  </si>
  <si>
    <t>Agriculture &amp; Farming</t>
  </si>
  <si>
    <t>GEETA DEVI</t>
  </si>
  <si>
    <t>Unnati weekly</t>
  </si>
  <si>
    <t>SSF6096890</t>
  </si>
  <si>
    <t>SC</t>
  </si>
  <si>
    <t>Tent House</t>
  </si>
  <si>
    <t>VINDA</t>
  </si>
  <si>
    <t>SSF6131139</t>
  </si>
  <si>
    <t>INDRA DEVI</t>
  </si>
  <si>
    <t>SUP0000006824579</t>
  </si>
  <si>
    <t>PARWATI DEVI</t>
  </si>
  <si>
    <t>SUP0000006833617</t>
  </si>
  <si>
    <t>SUMAN DEVI</t>
  </si>
  <si>
    <t>22-Mar-2024</t>
  </si>
  <si>
    <t>1</t>
  </si>
  <si>
    <t>1.98 Yrs</t>
  </si>
  <si>
    <t>22 Mar 2024</t>
  </si>
  <si>
    <t>&lt;= 2 Years</t>
  </si>
  <si>
    <t>01-Apr-2024</t>
  </si>
  <si>
    <t>28-Feb-2025</t>
  </si>
  <si>
    <t>Open</t>
  </si>
  <si>
    <t/>
  </si>
  <si>
    <t>30-Jun-2025</t>
  </si>
  <si>
    <t>08-Nov-2024</t>
  </si>
  <si>
    <t>IL-1</t>
  </si>
  <si>
    <t>1.86 Yrs</t>
  </si>
  <si>
    <t>07 May 2024</t>
  </si>
  <si>
    <t>18-Nov-2024</t>
  </si>
  <si>
    <t>09-Mar-2026</t>
  </si>
  <si>
    <t>26-Aug-2025</t>
  </si>
  <si>
    <t>GL-2</t>
  </si>
  <si>
    <t>01-Sep-2025</t>
  </si>
  <si>
    <t>25-Oct-2025</t>
  </si>
  <si>
    <t>1.81 Yrs</t>
  </si>
  <si>
    <t>13 May 2024</t>
  </si>
  <si>
    <t>03-Nov-2025</t>
  </si>
  <si>
    <t>09-Jan-2026</t>
  </si>
  <si>
    <t>GL-1</t>
  </si>
  <si>
    <t>0.18 Yrs</t>
  </si>
  <si>
    <t>09 Jan 2026</t>
  </si>
  <si>
    <t>19-Jan-2026</t>
  </si>
  <si>
    <t>15-Jan-2026</t>
  </si>
  <si>
    <t>0.16 Yrs</t>
  </si>
  <si>
    <t>15 Jan 2026</t>
  </si>
  <si>
    <t>26-Jan-2026</t>
  </si>
  <si>
    <t>11-Feb-2026</t>
  </si>
  <si>
    <t>23-Feb-2026</t>
  </si>
  <si>
    <t>9565416891</t>
  </si>
  <si>
    <t>8545824338</t>
  </si>
  <si>
    <t>6392561340</t>
  </si>
  <si>
    <t>7408142950</t>
  </si>
  <si>
    <t>8957723102</t>
  </si>
  <si>
    <t>Aman Kumar Pathak/SF0075641</t>
  </si>
  <si>
    <t>As per Case receipt and Borrower written statement, Borrower Geeta Devi/355935421 paid below mention Pre-closed Amount of Rs 23,850/- to BQM-Krishna Chauhan /SF0069049 in cash . But the same was not updated it in FIMO.
# Borrower Paid an preclose amount of Rs.23,850/- on dated. 09-Dec-2024.
#Paid an EWI amount of Rs.670/- on dated. 09-Dec-2024.
#Paid an EWI amount of Rs.2,010/- on dated. 28-Feb-2025.
(Total amount collected- 23,850/-)
(Amount posted by Fimo- 2,680/-)
(Pending for collection- 21,170 /-)
(Cash reciept &amp; Borrower Written Statement Available)</t>
  </si>
  <si>
    <t>FN25-26-04017</t>
  </si>
  <si>
    <t>Krishna Chauhan</t>
  </si>
  <si>
    <t>SF0069049</t>
  </si>
  <si>
    <t>Branch Quality Manager</t>
  </si>
  <si>
    <t>As per Case receipt and Borrower written statement, Borrower Geeta Devi/355935421 paid below mention Pre-closed Amount of Rs 23,850/- to BQM-Krishna Chauhan /SF0069049 in cash . But the same was not updated it in FIMO.
# Borrower Paid an preclose amount of Rs.23,850/- on dated. 09-Dec-2024.
#Paid an EWI amount of Rs.670/- on dated. 09-Dec-2024.
#Paid an EWI amount of Rs.2,010/- on dated. 28-Feb-2025.
(Total amount collected- 23,850/-)
(Amount posted by Fimo- 2,680/-)
(Pending for collection- 21,170 /-)
(Cash receipt &amp; Borrower Written Statement Available)</t>
  </si>
  <si>
    <t>Ashish Kumar Pandey/ SF0076449</t>
  </si>
  <si>
    <t>Ranjeet Kumar/ SF0071776</t>
  </si>
  <si>
    <t>Vipin Yadav/ SF0071928</t>
  </si>
  <si>
    <t>Suspended-Not Working</t>
  </si>
  <si>
    <t>Completed-Report Submitted</t>
  </si>
  <si>
    <t>Crisis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</si>
</sst>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D1" zoomScaleNormal="100" workbookViewId="0">
      <pane ySplit="4" topLeftCell="A5" activePane="bottomLeft" state="frozen"/>
      <selection pane="bottomLeft" activeCell="M5" sqref="M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UP3464</v>
      </c>
      <c r="D5" s="63" t="str">
        <f>IF('Physical Cash at Safe'!D28="Yes", 'Physical Cash at Safe'!B4, 'Borrower Wise Details'!C5)</f>
        <v xml:space="preserve">YusufPur 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Ballia</v>
      </c>
      <c r="G5" s="61">
        <v>46104</v>
      </c>
      <c r="H5" s="107" t="s">
        <v>327</v>
      </c>
      <c r="I5" s="61">
        <v>46105</v>
      </c>
      <c r="J5" s="74" t="str">
        <f>IF('Physical Cash at Safe'!D28="Yes",'Physical Cash at Safe'!E28,IF('Borrower Wise Details'!D5&lt;&gt;"",'Borrower Wise Details'!D5,""))</f>
        <v>FN25-26-04017</v>
      </c>
      <c r="K5" s="81">
        <v>1</v>
      </c>
      <c r="L5" s="82">
        <v>23850</v>
      </c>
      <c r="M5" s="82">
        <v>0</v>
      </c>
      <c r="N5" s="82" t="s">
        <v>322</v>
      </c>
      <c r="O5" s="82" t="s">
        <v>243</v>
      </c>
      <c r="P5" s="82" t="s">
        <v>323</v>
      </c>
      <c r="Q5" s="82" t="s">
        <v>324</v>
      </c>
      <c r="R5" s="75" t="str">
        <f>IF('Physical Cash at Safe'!$D$28="Yes", 'Physical Cash at Safe'!$A$28, IF('Borrower Wise Details'!F5&lt;&gt;"", 'Borrower Wise Details'!F5, ""))</f>
        <v>Krishna Chauhan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SF0069049</v>
      </c>
      <c r="U5" s="77" t="s">
        <v>325</v>
      </c>
      <c r="V5" s="61">
        <v>46105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326</v>
      </c>
      <c r="Z5" s="61">
        <v>46100</v>
      </c>
      <c r="AA5" s="61">
        <v>46101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23850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2680</v>
      </c>
      <c r="AE5" s="126">
        <f>IF(AND(AC5="", AD5=""), "", IF(AD5="", AC5, AC5 - IF(ISNUMBER(AD5), AD5, 0)))</f>
        <v>21170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46128</v>
      </c>
      <c r="AH5" s="70" t="s">
        <v>321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UP3464</v>
      </c>
      <c r="C5" s="50" t="str">
        <f>IF('Fraud Investigation Report'!D5="", "", 'Fraud Investigation Report'!D5)</f>
        <v xml:space="preserve">YusufPur </v>
      </c>
      <c r="D5" s="68" t="str">
        <f>IF(OR('Fraud Investigation Report'!R5="", 'Fraud Investigation Report'!R5=0), "", 'Fraud Investigation Report'!R5)</f>
        <v>Krishna Chauhan</v>
      </c>
      <c r="E5" s="68" t="str">
        <f>IF(OR('Fraud Investigation Report'!T5="", 'Fraud Investigation Report'!T5=0), "", 'Fraud Investigation Report'!T5)</f>
        <v>SF0069049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FN25-26-04017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23850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23850</v>
      </c>
      <c r="O5" s="69">
        <f>IF('Fraud Investigation Report'!AD5="", "", 'Fraud Investigation Report'!AD5)</f>
        <v>2680</v>
      </c>
      <c r="P5" s="126">
        <f>IF(AND(N5="", O5=""), "", IF(O5="", N5, N5 - IF(ISNUMBER(O5), O5, 0)))</f>
        <v>21170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9" sqref="C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>B15*A15</f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>B16*A16</f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 t="s">
        <v>200</v>
      </c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189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216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/>
      <c r="C33" s="39" t="s">
        <v>84</v>
      </c>
      <c r="D33" s="132"/>
      <c r="E33" s="133"/>
    </row>
    <row r="34" spans="1:5" ht="26" x14ac:dyDescent="0.35">
      <c r="A34" s="39" t="s">
        <v>217</v>
      </c>
      <c r="B34" s="38"/>
      <c r="C34" s="39" t="s">
        <v>218</v>
      </c>
      <c r="D34" s="134"/>
      <c r="E34" s="135"/>
    </row>
    <row r="35" spans="1:5" ht="26" x14ac:dyDescent="0.35">
      <c r="A35" s="39" t="s">
        <v>219</v>
      </c>
      <c r="B35" s="38"/>
      <c r="C35" s="39" t="s">
        <v>221</v>
      </c>
      <c r="D35" s="134"/>
      <c r="E35" s="135"/>
    </row>
    <row r="36" spans="1:5" ht="25.5" customHeight="1" x14ac:dyDescent="0.35">
      <c r="A36" s="39" t="s">
        <v>220</v>
      </c>
      <c r="B36" s="38"/>
      <c r="C36" s="39" t="s">
        <v>222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N1" zoomScaleNormal="90" workbookViewId="0">
      <selection activeCell="Q5" sqref="Q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UP3464</v>
      </c>
      <c r="C5" s="119" t="str">
        <f>IF('Loan Outstanding Report'!$H$5="", "", 'Loan Outstanding Report'!$H$5)</f>
        <v xml:space="preserve">YusufPur </v>
      </c>
      <c r="D5" s="41" t="s">
        <v>317</v>
      </c>
      <c r="E5" s="65">
        <v>46100</v>
      </c>
      <c r="F5" s="38" t="s">
        <v>318</v>
      </c>
      <c r="G5" s="49" t="s">
        <v>319</v>
      </c>
      <c r="H5" s="49" t="s">
        <v>320</v>
      </c>
      <c r="I5" s="120" t="s">
        <v>257</v>
      </c>
      <c r="J5" s="120" t="s">
        <v>260</v>
      </c>
      <c r="K5" s="120" t="s">
        <v>264</v>
      </c>
      <c r="L5" s="11">
        <v>355935421</v>
      </c>
      <c r="M5" s="65" t="s">
        <v>276</v>
      </c>
      <c r="N5" s="124">
        <v>42000</v>
      </c>
      <c r="O5" s="124">
        <v>670</v>
      </c>
      <c r="P5" s="121" t="s">
        <v>140</v>
      </c>
      <c r="Q5" s="80">
        <v>45635</v>
      </c>
      <c r="R5" s="124">
        <v>23850</v>
      </c>
      <c r="S5" s="124">
        <v>2680</v>
      </c>
      <c r="T5" s="124">
        <v>0</v>
      </c>
      <c r="U5" s="125">
        <f t="shared" ref="U5" si="0">IF(AND(ISBLANK(R5),ISBLANK(S5),ISBLANK(T5)),"",R5-(S5+T5))</f>
        <v>21170</v>
      </c>
      <c r="V5" s="117" t="s">
        <v>203</v>
      </c>
      <c r="W5" s="122" t="s">
        <v>321</v>
      </c>
    </row>
    <row r="6" spans="1:23" ht="2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81" zoomScaleNormal="80" workbookViewId="0">
      <selection activeCell="BP5" sqref="BP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13.36328125" style="99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16.90625" style="99" customWidth="1"/>
    <col min="25" max="25" width="12.81640625" style="99" bestFit="1" customWidth="1"/>
    <col min="26" max="26" width="12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2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63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217356</v>
      </c>
      <c r="J5" s="38" t="s">
        <v>254</v>
      </c>
      <c r="K5" s="84">
        <v>217356</v>
      </c>
      <c r="L5" s="84" t="s">
        <v>255</v>
      </c>
      <c r="M5" s="38" t="s">
        <v>256</v>
      </c>
      <c r="N5" s="84">
        <v>505516</v>
      </c>
      <c r="O5" s="84" t="s">
        <v>257</v>
      </c>
      <c r="P5" s="84">
        <v>824533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355935421</v>
      </c>
      <c r="Z5" s="38" t="s">
        <v>264</v>
      </c>
      <c r="AA5" s="108" t="s">
        <v>276</v>
      </c>
      <c r="AB5" s="84">
        <v>42000</v>
      </c>
      <c r="AC5" s="108"/>
      <c r="AD5" s="84">
        <v>75</v>
      </c>
      <c r="AE5" s="84" t="s">
        <v>277</v>
      </c>
      <c r="AF5" s="84" t="s">
        <v>278</v>
      </c>
      <c r="AG5" s="108" t="s">
        <v>279</v>
      </c>
      <c r="AH5" s="84" t="s">
        <v>280</v>
      </c>
      <c r="AI5" s="108" t="s">
        <v>281</v>
      </c>
      <c r="AJ5" s="84">
        <v>670</v>
      </c>
      <c r="AK5" s="84">
        <v>670</v>
      </c>
      <c r="AL5" s="108" t="s">
        <v>282</v>
      </c>
      <c r="AM5" s="84">
        <v>20505.05</v>
      </c>
      <c r="AN5" s="112">
        <v>6294.95</v>
      </c>
      <c r="AO5" s="112">
        <v>26800</v>
      </c>
      <c r="AP5" s="112">
        <v>21494.95</v>
      </c>
      <c r="AQ5" s="112">
        <v>1901.05</v>
      </c>
      <c r="AR5" s="112">
        <v>23396</v>
      </c>
      <c r="AS5" s="112">
        <v>21494.95</v>
      </c>
      <c r="AT5" s="112">
        <v>1901.05</v>
      </c>
      <c r="AU5" s="112">
        <v>23396</v>
      </c>
      <c r="AV5" s="84">
        <v>102</v>
      </c>
      <c r="AW5" s="84"/>
      <c r="AX5" s="84"/>
      <c r="AY5" s="108"/>
      <c r="AZ5" s="84"/>
      <c r="BA5" s="84"/>
      <c r="BB5" s="84" t="s">
        <v>283</v>
      </c>
      <c r="BC5" s="84" t="s">
        <v>284</v>
      </c>
      <c r="BD5" s="108" t="s">
        <v>285</v>
      </c>
      <c r="BE5" s="84">
        <v>42000</v>
      </c>
      <c r="BF5" s="38" t="s">
        <v>260</v>
      </c>
      <c r="BG5" s="84" t="s">
        <v>310</v>
      </c>
      <c r="BH5" s="114" t="s">
        <v>315</v>
      </c>
      <c r="BI5" s="38" t="s">
        <v>110</v>
      </c>
      <c r="BJ5" s="85"/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23850</v>
      </c>
      <c r="BQ5" s="117" t="s">
        <v>203</v>
      </c>
      <c r="BR5" s="130" t="s">
        <v>316</v>
      </c>
    </row>
    <row r="6" spans="1:70" s="113" customFormat="1" ht="15" hidden="1" customHeight="1" x14ac:dyDescent="0.35">
      <c r="A6" s="84">
        <v>283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217356</v>
      </c>
      <c r="J6" s="38" t="s">
        <v>254</v>
      </c>
      <c r="K6" s="84">
        <v>217356</v>
      </c>
      <c r="L6" s="84" t="s">
        <v>255</v>
      </c>
      <c r="M6" s="38" t="s">
        <v>256</v>
      </c>
      <c r="N6" s="84">
        <v>505516</v>
      </c>
      <c r="O6" s="84" t="s">
        <v>257</v>
      </c>
      <c r="P6" s="84">
        <v>824533</v>
      </c>
      <c r="Q6" s="38" t="s">
        <v>258</v>
      </c>
      <c r="R6" s="38" t="s">
        <v>265</v>
      </c>
      <c r="S6" s="84" t="s">
        <v>266</v>
      </c>
      <c r="T6" s="84" t="s">
        <v>266</v>
      </c>
      <c r="U6" s="84" t="s">
        <v>267</v>
      </c>
      <c r="V6" s="84" t="s">
        <v>262</v>
      </c>
      <c r="W6" s="84">
        <v>0</v>
      </c>
      <c r="X6" s="38" t="s">
        <v>268</v>
      </c>
      <c r="Y6" s="84">
        <v>358721186</v>
      </c>
      <c r="Z6" s="38" t="s">
        <v>269</v>
      </c>
      <c r="AA6" s="108" t="s">
        <v>286</v>
      </c>
      <c r="AB6" s="84">
        <v>40000</v>
      </c>
      <c r="AC6" s="108"/>
      <c r="AD6" s="84">
        <v>75</v>
      </c>
      <c r="AE6" s="84" t="s">
        <v>287</v>
      </c>
      <c r="AF6" s="84" t="s">
        <v>288</v>
      </c>
      <c r="AG6" s="108" t="s">
        <v>289</v>
      </c>
      <c r="AH6" s="84" t="s">
        <v>280</v>
      </c>
      <c r="AI6" s="108" t="s">
        <v>290</v>
      </c>
      <c r="AJ6" s="84">
        <v>640</v>
      </c>
      <c r="AK6" s="84">
        <v>640</v>
      </c>
      <c r="AL6" s="108" t="s">
        <v>291</v>
      </c>
      <c r="AM6" s="84">
        <v>36535.360000000001</v>
      </c>
      <c r="AN6" s="112">
        <v>7624.64</v>
      </c>
      <c r="AO6" s="112">
        <v>44160</v>
      </c>
      <c r="AP6" s="112">
        <v>3464.64</v>
      </c>
      <c r="AQ6" s="112">
        <v>54.36</v>
      </c>
      <c r="AR6" s="112">
        <v>3519</v>
      </c>
      <c r="AS6" s="112">
        <v>0</v>
      </c>
      <c r="AT6" s="112">
        <v>0</v>
      </c>
      <c r="AU6" s="112">
        <v>0</v>
      </c>
      <c r="AV6" s="84">
        <v>69</v>
      </c>
      <c r="AW6" s="84"/>
      <c r="AX6" s="84"/>
      <c r="AY6" s="108"/>
      <c r="AZ6" s="84"/>
      <c r="BA6" s="84"/>
      <c r="BB6" s="84" t="s">
        <v>283</v>
      </c>
      <c r="BC6" s="84" t="s">
        <v>284</v>
      </c>
      <c r="BD6" s="108"/>
      <c r="BE6" s="84">
        <v>0</v>
      </c>
      <c r="BF6" s="38" t="s">
        <v>266</v>
      </c>
      <c r="BG6" s="84" t="s">
        <v>311</v>
      </c>
      <c r="BH6" s="114" t="s">
        <v>315</v>
      </c>
      <c r="BI6" s="38" t="s">
        <v>110</v>
      </c>
      <c r="BJ6" s="85"/>
      <c r="BK6" s="84"/>
      <c r="BL6" s="38" t="s">
        <v>115</v>
      </c>
      <c r="BM6" s="115" t="s">
        <v>120</v>
      </c>
      <c r="BN6" s="116" t="s">
        <v>199</v>
      </c>
      <c r="BO6" s="84" t="s">
        <v>243</v>
      </c>
      <c r="BP6" s="84">
        <v>0</v>
      </c>
      <c r="BQ6" s="117"/>
      <c r="BR6" s="118"/>
    </row>
    <row r="7" spans="1:70" s="113" customFormat="1" ht="15" hidden="1" customHeight="1" x14ac:dyDescent="0.35">
      <c r="A7" s="84">
        <v>546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217356</v>
      </c>
      <c r="J7" s="38" t="s">
        <v>254</v>
      </c>
      <c r="K7" s="84">
        <v>217356</v>
      </c>
      <c r="L7" s="84" t="s">
        <v>255</v>
      </c>
      <c r="M7" s="38" t="s">
        <v>256</v>
      </c>
      <c r="N7" s="84">
        <v>505516</v>
      </c>
      <c r="O7" s="84" t="s">
        <v>257</v>
      </c>
      <c r="P7" s="84">
        <v>824533</v>
      </c>
      <c r="Q7" s="38" t="s">
        <v>258</v>
      </c>
      <c r="R7" s="38" t="s">
        <v>259</v>
      </c>
      <c r="S7" s="84" t="s">
        <v>266</v>
      </c>
      <c r="T7" s="84" t="s">
        <v>266</v>
      </c>
      <c r="U7" s="84" t="s">
        <v>267</v>
      </c>
      <c r="V7" s="84" t="s">
        <v>262</v>
      </c>
      <c r="W7" s="84">
        <v>0</v>
      </c>
      <c r="X7" s="38" t="s">
        <v>263</v>
      </c>
      <c r="Y7" s="84">
        <v>359638248</v>
      </c>
      <c r="Z7" s="38" t="s">
        <v>269</v>
      </c>
      <c r="AA7" s="108" t="s">
        <v>292</v>
      </c>
      <c r="AB7" s="84">
        <v>60000</v>
      </c>
      <c r="AC7" s="108"/>
      <c r="AD7" s="84">
        <v>75</v>
      </c>
      <c r="AE7" s="84" t="s">
        <v>293</v>
      </c>
      <c r="AF7" s="84" t="s">
        <v>288</v>
      </c>
      <c r="AG7" s="108" t="s">
        <v>289</v>
      </c>
      <c r="AH7" s="84" t="s">
        <v>280</v>
      </c>
      <c r="AI7" s="108" t="s">
        <v>294</v>
      </c>
      <c r="AJ7" s="84">
        <v>950</v>
      </c>
      <c r="AK7" s="84">
        <v>950</v>
      </c>
      <c r="AL7" s="108" t="s">
        <v>291</v>
      </c>
      <c r="AM7" s="84">
        <v>19916.099999999999</v>
      </c>
      <c r="AN7" s="112">
        <v>6683.9</v>
      </c>
      <c r="AO7" s="112">
        <v>26600</v>
      </c>
      <c r="AP7" s="112">
        <v>40083.9</v>
      </c>
      <c r="AQ7" s="112">
        <v>4752.1000000000004</v>
      </c>
      <c r="AR7" s="112">
        <v>44836</v>
      </c>
      <c r="AS7" s="112">
        <v>0</v>
      </c>
      <c r="AT7" s="112">
        <v>0</v>
      </c>
      <c r="AU7" s="112">
        <v>0</v>
      </c>
      <c r="AV7" s="84">
        <v>28</v>
      </c>
      <c r="AW7" s="84"/>
      <c r="AX7" s="84"/>
      <c r="AY7" s="108"/>
      <c r="AZ7" s="84"/>
      <c r="BA7" s="84"/>
      <c r="BB7" s="84" t="s">
        <v>283</v>
      </c>
      <c r="BC7" s="84" t="s">
        <v>284</v>
      </c>
      <c r="BD7" s="108"/>
      <c r="BE7" s="84">
        <v>0</v>
      </c>
      <c r="BF7" s="38" t="s">
        <v>266</v>
      </c>
      <c r="BG7" s="84" t="s">
        <v>311</v>
      </c>
      <c r="BH7" s="114" t="s">
        <v>315</v>
      </c>
      <c r="BI7" s="38" t="s">
        <v>110</v>
      </c>
      <c r="BJ7" s="85"/>
      <c r="BK7" s="84"/>
      <c r="BL7" s="38" t="s">
        <v>115</v>
      </c>
      <c r="BM7" s="115" t="s">
        <v>120</v>
      </c>
      <c r="BN7" s="116" t="s">
        <v>199</v>
      </c>
      <c r="BO7" s="84" t="s">
        <v>243</v>
      </c>
      <c r="BP7" s="84">
        <v>0</v>
      </c>
      <c r="BQ7" s="117"/>
      <c r="BR7" s="118"/>
    </row>
    <row r="8" spans="1:70" s="113" customFormat="1" ht="15" hidden="1" customHeight="1" x14ac:dyDescent="0.35">
      <c r="A8" s="84">
        <v>699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217356</v>
      </c>
      <c r="J8" s="38" t="s">
        <v>254</v>
      </c>
      <c r="K8" s="84">
        <v>217356</v>
      </c>
      <c r="L8" s="84" t="s">
        <v>255</v>
      </c>
      <c r="M8" s="38" t="s">
        <v>256</v>
      </c>
      <c r="N8" s="84">
        <v>505516</v>
      </c>
      <c r="O8" s="84" t="s">
        <v>257</v>
      </c>
      <c r="P8" s="84">
        <v>824533</v>
      </c>
      <c r="Q8" s="38" t="s">
        <v>258</v>
      </c>
      <c r="R8" s="38" t="s">
        <v>259</v>
      </c>
      <c r="S8" s="84" t="s">
        <v>270</v>
      </c>
      <c r="T8" s="84" t="s">
        <v>270</v>
      </c>
      <c r="U8" s="84" t="s">
        <v>267</v>
      </c>
      <c r="V8" s="84" t="s">
        <v>262</v>
      </c>
      <c r="W8" s="84">
        <v>0</v>
      </c>
      <c r="X8" s="38" t="s">
        <v>263</v>
      </c>
      <c r="Y8" s="84">
        <v>359814561</v>
      </c>
      <c r="Z8" s="38" t="s">
        <v>271</v>
      </c>
      <c r="AA8" s="108" t="s">
        <v>295</v>
      </c>
      <c r="AB8" s="84">
        <v>54000</v>
      </c>
      <c r="AC8" s="108"/>
      <c r="AD8" s="84">
        <v>75</v>
      </c>
      <c r="AE8" s="84" t="s">
        <v>293</v>
      </c>
      <c r="AF8" s="84" t="s">
        <v>296</v>
      </c>
      <c r="AG8" s="108" t="s">
        <v>297</v>
      </c>
      <c r="AH8" s="84" t="s">
        <v>280</v>
      </c>
      <c r="AI8" s="108" t="s">
        <v>298</v>
      </c>
      <c r="AJ8" s="84">
        <v>870</v>
      </c>
      <c r="AK8" s="84">
        <v>870</v>
      </c>
      <c r="AL8" s="108" t="s">
        <v>291</v>
      </c>
      <c r="AM8" s="84">
        <v>11856.89</v>
      </c>
      <c r="AN8" s="112">
        <v>4673.1099999999997</v>
      </c>
      <c r="AO8" s="112">
        <v>16530</v>
      </c>
      <c r="AP8" s="112">
        <v>42143.11</v>
      </c>
      <c r="AQ8" s="112">
        <v>6214.89</v>
      </c>
      <c r="AR8" s="112">
        <v>48358</v>
      </c>
      <c r="AS8" s="112">
        <v>0</v>
      </c>
      <c r="AT8" s="112">
        <v>0</v>
      </c>
      <c r="AU8" s="112">
        <v>0</v>
      </c>
      <c r="AV8" s="84">
        <v>19</v>
      </c>
      <c r="AW8" s="84"/>
      <c r="AX8" s="84"/>
      <c r="AY8" s="108"/>
      <c r="AZ8" s="84"/>
      <c r="BA8" s="84"/>
      <c r="BB8" s="84" t="s">
        <v>283</v>
      </c>
      <c r="BC8" s="84" t="s">
        <v>284</v>
      </c>
      <c r="BD8" s="108"/>
      <c r="BE8" s="84">
        <v>0</v>
      </c>
      <c r="BF8" s="38" t="s">
        <v>270</v>
      </c>
      <c r="BG8" s="84" t="s">
        <v>312</v>
      </c>
      <c r="BH8" s="114" t="s">
        <v>315</v>
      </c>
      <c r="BI8" s="38" t="s">
        <v>110</v>
      </c>
      <c r="BJ8" s="85"/>
      <c r="BK8" s="84"/>
      <c r="BL8" s="38" t="s">
        <v>115</v>
      </c>
      <c r="BM8" s="115" t="s">
        <v>120</v>
      </c>
      <c r="BN8" s="116" t="s">
        <v>199</v>
      </c>
      <c r="BO8" s="84" t="s">
        <v>243</v>
      </c>
      <c r="BP8" s="84">
        <v>0</v>
      </c>
      <c r="BQ8" s="117"/>
      <c r="BR8" s="118"/>
    </row>
    <row r="9" spans="1:70" s="113" customFormat="1" ht="15" hidden="1" customHeight="1" x14ac:dyDescent="0.35">
      <c r="A9" s="84">
        <v>852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217356</v>
      </c>
      <c r="J9" s="38" t="s">
        <v>254</v>
      </c>
      <c r="K9" s="84">
        <v>217356</v>
      </c>
      <c r="L9" s="84" t="s">
        <v>255</v>
      </c>
      <c r="M9" s="38" t="s">
        <v>256</v>
      </c>
      <c r="N9" s="84">
        <v>505516</v>
      </c>
      <c r="O9" s="84" t="s">
        <v>257</v>
      </c>
      <c r="P9" s="84">
        <v>824533</v>
      </c>
      <c r="Q9" s="38" t="s">
        <v>258</v>
      </c>
      <c r="R9" s="38" t="s">
        <v>259</v>
      </c>
      <c r="S9" s="84" t="s">
        <v>272</v>
      </c>
      <c r="T9" s="84" t="s">
        <v>272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360060364</v>
      </c>
      <c r="Z9" s="38" t="s">
        <v>273</v>
      </c>
      <c r="AA9" s="108" t="s">
        <v>299</v>
      </c>
      <c r="AB9" s="84">
        <v>25000</v>
      </c>
      <c r="AC9" s="108"/>
      <c r="AD9" s="84">
        <v>75</v>
      </c>
      <c r="AE9" s="84" t="s">
        <v>300</v>
      </c>
      <c r="AF9" s="84" t="s">
        <v>301</v>
      </c>
      <c r="AG9" s="108" t="s">
        <v>302</v>
      </c>
      <c r="AH9" s="84" t="s">
        <v>280</v>
      </c>
      <c r="AI9" s="108" t="s">
        <v>303</v>
      </c>
      <c r="AJ9" s="84">
        <v>400</v>
      </c>
      <c r="AK9" s="84">
        <v>400</v>
      </c>
      <c r="AL9" s="108" t="s">
        <v>291</v>
      </c>
      <c r="AM9" s="84">
        <v>2186.25</v>
      </c>
      <c r="AN9" s="112">
        <v>1013.75</v>
      </c>
      <c r="AO9" s="112">
        <v>3200</v>
      </c>
      <c r="AP9" s="112">
        <v>22813.75</v>
      </c>
      <c r="AQ9" s="112">
        <v>4096.25</v>
      </c>
      <c r="AR9" s="112">
        <v>26910</v>
      </c>
      <c r="AS9" s="112">
        <v>0</v>
      </c>
      <c r="AT9" s="112">
        <v>0</v>
      </c>
      <c r="AU9" s="112">
        <v>0</v>
      </c>
      <c r="AV9" s="84">
        <v>8</v>
      </c>
      <c r="AW9" s="84"/>
      <c r="AX9" s="84"/>
      <c r="AY9" s="108"/>
      <c r="AZ9" s="84"/>
      <c r="BA9" s="84"/>
      <c r="BB9" s="84" t="s">
        <v>283</v>
      </c>
      <c r="BC9" s="84" t="s">
        <v>284</v>
      </c>
      <c r="BD9" s="108"/>
      <c r="BE9" s="84">
        <v>0</v>
      </c>
      <c r="BF9" s="38" t="s">
        <v>272</v>
      </c>
      <c r="BG9" s="84" t="s">
        <v>313</v>
      </c>
      <c r="BH9" s="114" t="s">
        <v>315</v>
      </c>
      <c r="BI9" s="38" t="s">
        <v>110</v>
      </c>
      <c r="BJ9" s="85"/>
      <c r="BK9" s="84"/>
      <c r="BL9" s="38" t="s">
        <v>115</v>
      </c>
      <c r="BM9" s="115" t="s">
        <v>120</v>
      </c>
      <c r="BN9" s="116" t="s">
        <v>199</v>
      </c>
      <c r="BO9" s="84" t="s">
        <v>243</v>
      </c>
      <c r="BP9" s="84">
        <v>0</v>
      </c>
      <c r="BQ9" s="117"/>
      <c r="BR9" s="118"/>
    </row>
    <row r="10" spans="1:70" s="113" customFormat="1" ht="15" hidden="1" customHeight="1" x14ac:dyDescent="0.35">
      <c r="A10" s="84">
        <v>870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217356</v>
      </c>
      <c r="J10" s="38" t="s">
        <v>254</v>
      </c>
      <c r="K10" s="84">
        <v>217356</v>
      </c>
      <c r="L10" s="84" t="s">
        <v>255</v>
      </c>
      <c r="M10" s="38" t="s">
        <v>256</v>
      </c>
      <c r="N10" s="84">
        <v>505516</v>
      </c>
      <c r="O10" s="84" t="s">
        <v>257</v>
      </c>
      <c r="P10" s="84">
        <v>824533</v>
      </c>
      <c r="Q10" s="38" t="s">
        <v>258</v>
      </c>
      <c r="R10" s="38" t="s">
        <v>259</v>
      </c>
      <c r="S10" s="84" t="s">
        <v>274</v>
      </c>
      <c r="T10" s="84" t="s">
        <v>274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360085977</v>
      </c>
      <c r="Z10" s="38" t="s">
        <v>275</v>
      </c>
      <c r="AA10" s="108" t="s">
        <v>304</v>
      </c>
      <c r="AB10" s="84">
        <v>60000</v>
      </c>
      <c r="AC10" s="108"/>
      <c r="AD10" s="84">
        <v>75</v>
      </c>
      <c r="AE10" s="84" t="s">
        <v>300</v>
      </c>
      <c r="AF10" s="84" t="s">
        <v>305</v>
      </c>
      <c r="AG10" s="108" t="s">
        <v>306</v>
      </c>
      <c r="AH10" s="84" t="s">
        <v>280</v>
      </c>
      <c r="AI10" s="108" t="s">
        <v>307</v>
      </c>
      <c r="AJ10" s="84">
        <v>960</v>
      </c>
      <c r="AK10" s="84">
        <v>960</v>
      </c>
      <c r="AL10" s="108" t="s">
        <v>291</v>
      </c>
      <c r="AM10" s="84">
        <v>4519.3900000000003</v>
      </c>
      <c r="AN10" s="112">
        <v>2200.61</v>
      </c>
      <c r="AO10" s="112">
        <v>6720</v>
      </c>
      <c r="AP10" s="112">
        <v>55480.61</v>
      </c>
      <c r="AQ10" s="112">
        <v>10125.39</v>
      </c>
      <c r="AR10" s="112">
        <v>65606</v>
      </c>
      <c r="AS10" s="112">
        <v>0</v>
      </c>
      <c r="AT10" s="112">
        <v>0</v>
      </c>
      <c r="AU10" s="112">
        <v>0</v>
      </c>
      <c r="AV10" s="84">
        <v>7</v>
      </c>
      <c r="AW10" s="84"/>
      <c r="AX10" s="84"/>
      <c r="AY10" s="108"/>
      <c r="AZ10" s="84"/>
      <c r="BA10" s="84"/>
      <c r="BB10" s="84" t="s">
        <v>283</v>
      </c>
      <c r="BC10" s="84" t="s">
        <v>284</v>
      </c>
      <c r="BD10" s="108"/>
      <c r="BE10" s="84">
        <v>0</v>
      </c>
      <c r="BF10" s="38" t="s">
        <v>274</v>
      </c>
      <c r="BG10" s="84" t="s">
        <v>314</v>
      </c>
      <c r="BH10" s="114" t="s">
        <v>315</v>
      </c>
      <c r="BI10" s="38" t="s">
        <v>110</v>
      </c>
      <c r="BJ10" s="85"/>
      <c r="BK10" s="84"/>
      <c r="BL10" s="38" t="s">
        <v>115</v>
      </c>
      <c r="BM10" s="115" t="s">
        <v>120</v>
      </c>
      <c r="BN10" s="116" t="s">
        <v>199</v>
      </c>
      <c r="BO10" s="84" t="s">
        <v>243</v>
      </c>
      <c r="BP10" s="84">
        <v>0</v>
      </c>
      <c r="BQ10" s="117"/>
      <c r="BR10" s="118"/>
    </row>
    <row r="11" spans="1:70" s="113" customFormat="1" ht="15" hidden="1" customHeight="1" x14ac:dyDescent="0.35">
      <c r="A11" s="84">
        <v>942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217356</v>
      </c>
      <c r="J11" s="38" t="s">
        <v>254</v>
      </c>
      <c r="K11" s="84">
        <v>217356</v>
      </c>
      <c r="L11" s="84" t="s">
        <v>255</v>
      </c>
      <c r="M11" s="38" t="s">
        <v>256</v>
      </c>
      <c r="N11" s="84">
        <v>505516</v>
      </c>
      <c r="O11" s="84" t="s">
        <v>257</v>
      </c>
      <c r="P11" s="84">
        <v>824533</v>
      </c>
      <c r="Q11" s="38" t="s">
        <v>258</v>
      </c>
      <c r="R11" s="38" t="s">
        <v>265</v>
      </c>
      <c r="S11" s="84" t="s">
        <v>270</v>
      </c>
      <c r="T11" s="84" t="s">
        <v>270</v>
      </c>
      <c r="U11" s="84" t="s">
        <v>267</v>
      </c>
      <c r="V11" s="84" t="s">
        <v>262</v>
      </c>
      <c r="W11" s="84">
        <v>0</v>
      </c>
      <c r="X11" s="38" t="s">
        <v>263</v>
      </c>
      <c r="Y11" s="84">
        <v>360183576</v>
      </c>
      <c r="Z11" s="38" t="s">
        <v>271</v>
      </c>
      <c r="AA11" s="108" t="s">
        <v>308</v>
      </c>
      <c r="AB11" s="84">
        <v>33000</v>
      </c>
      <c r="AC11" s="108"/>
      <c r="AD11" s="84">
        <v>50</v>
      </c>
      <c r="AE11" s="84" t="s">
        <v>287</v>
      </c>
      <c r="AF11" s="84" t="s">
        <v>296</v>
      </c>
      <c r="AG11" s="108" t="s">
        <v>297</v>
      </c>
      <c r="AH11" s="84" t="s">
        <v>280</v>
      </c>
      <c r="AI11" s="108" t="s">
        <v>309</v>
      </c>
      <c r="AJ11" s="84">
        <v>750</v>
      </c>
      <c r="AK11" s="84">
        <v>750</v>
      </c>
      <c r="AL11" s="108" t="s">
        <v>291</v>
      </c>
      <c r="AM11" s="84">
        <v>1646.43</v>
      </c>
      <c r="AN11" s="112">
        <v>603.57000000000005</v>
      </c>
      <c r="AO11" s="112">
        <v>2250</v>
      </c>
      <c r="AP11" s="112">
        <v>31353.57</v>
      </c>
      <c r="AQ11" s="112">
        <v>3895.43</v>
      </c>
      <c r="AR11" s="112">
        <v>35249</v>
      </c>
      <c r="AS11" s="112">
        <v>0</v>
      </c>
      <c r="AT11" s="112">
        <v>0</v>
      </c>
      <c r="AU11" s="112">
        <v>0</v>
      </c>
      <c r="AV11" s="84">
        <v>3</v>
      </c>
      <c r="AW11" s="84"/>
      <c r="AX11" s="84"/>
      <c r="AY11" s="108"/>
      <c r="AZ11" s="84"/>
      <c r="BA11" s="84"/>
      <c r="BB11" s="84" t="s">
        <v>283</v>
      </c>
      <c r="BC11" s="84" t="s">
        <v>284</v>
      </c>
      <c r="BD11" s="108"/>
      <c r="BE11" s="84">
        <v>0</v>
      </c>
      <c r="BF11" s="38" t="s">
        <v>270</v>
      </c>
      <c r="BG11" s="84" t="s">
        <v>312</v>
      </c>
      <c r="BH11" s="114" t="s">
        <v>315</v>
      </c>
      <c r="BI11" s="38" t="s">
        <v>110</v>
      </c>
      <c r="BJ11" s="85"/>
      <c r="BK11" s="84"/>
      <c r="BL11" s="38" t="s">
        <v>115</v>
      </c>
      <c r="BM11" s="115" t="s">
        <v>120</v>
      </c>
      <c r="BN11" s="116" t="s">
        <v>199</v>
      </c>
      <c r="BO11" s="84" t="s">
        <v>243</v>
      </c>
      <c r="BP11" s="84">
        <v>0</v>
      </c>
      <c r="BQ11" s="117"/>
      <c r="BR11" s="118"/>
    </row>
    <row r="12" spans="1:70" s="113" customFormat="1" ht="15" hidden="1" customHeight="1" x14ac:dyDescent="0.35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2026-04-16T12:04:40Z</dcterms:modified>
</cp:coreProperties>
</file>