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 (2)\"/>
    </mc:Choice>
  </mc:AlternateContent>
  <xr:revisionPtr revIDLastSave="0" documentId="13_ncr:1_{57C93F15-7856-45D4-A2E2-1B543DEA61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<sst xmlns="http://schemas.openxmlformats.org/spreadsheetml/2006/main" count="417" uniqueCount="309">
  <si>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</si>
  <si>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</si>
  <si>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</si>
  <si>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</si>
  <si>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</si>
  <si>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</si>
  <si>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</si>
  <si>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</si>
  <si>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</si>
  <si>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</si>
  <si>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</si>
  <si>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</si>
  <si>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</si>
  <si>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</si>
  <si>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</si>
  <si>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</si>
  <si>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</si>
  <si>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</si>
  <si>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</si>
  <si>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</si>
  <si>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</si>
  <si>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</si>
  <si>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</si>
  <si>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</si>
  <si>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</si>
  <si>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</si>
  <si>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</si>
  <si>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</si>
  <si>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</si>
  <si>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</si>
  <si>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</si>
  <si>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</si>
  <si>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</si>
  <si>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</si>
  <si>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</si>
  <si>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</si>
  <si>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</si>
  <si>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</si>
  <si>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</si>
  <si>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</si>
  <si>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</si>
  <si>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</si>
  <si>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</si>
  <si>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</si>
  <si>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</si>
  <si>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</si>
  <si>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</si>
  <si>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</si>
  <si>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</si>
  <si>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</si>
  <si>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</si>
  <si>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</si>
  <si>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</si>
  <si>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</si>
  <si>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</si>
  <si>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</si>
  <si>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</si>
  <si>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</si>
  <si>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</si>
  <si>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</si>
  <si>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</si>
  <si>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</si>
  <si>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</si>
  <si>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</si>
  <si>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</si>
  <si>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</si>
  <si>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</si>
  <si>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</si>
  <si>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</si>
  <si>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</si>
  <si>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</si>
  <si>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</si>
  <si>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</si>
  <si>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</si>
  <si>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</si>
  <si>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</si>
  <si>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</si>
  <si>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</si>
  <si>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</si>
  <si>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</si>
  <si>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</si>
  <si>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</si>
  <si>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</si>
  <si>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</si>
  <si>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</si>
  <si>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</si>
  <si>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</si>
  <si>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</si>
  <si>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</si>
  <si>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</si>
  <si>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</si>
  <si>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</si>
  <si>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</si>
  <si>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</si>
  <si>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</si>
  <si>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</si>
  <si>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</si>
  <si>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</si>
  <si>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</si>
  <si>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</si>
  <si>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</si>
  <si>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</si>
  <si>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</si>
  <si>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</si>
  <si>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</si>
  <si>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</si>
  <si>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</si>
  <si>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</si>
  <si>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</si>
  <si>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</si>
  <si>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</si>
  <si>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</si>
  <si>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</si>
  <si>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</si>
  <si>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</si>
  <si>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</si>
  <si>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</si>
  <si>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</si>
  <si>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</si>
  <si>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</si>
  <si>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</si>
  <si>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</si>
  <si>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</si>
  <si>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</si>
  <si>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</si>
  <si>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</si>
  <si>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</si>
  <si>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</si>
  <si>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</si>
  <si>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</si>
  <si>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</si>
  <si>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</si>
  <si>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</si>
  <si>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</si>
  <si>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</si>
  <si>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</si>
  <si>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</si>
  <si>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</si>
  <si>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</si>
  <si>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</si>
  <si>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</si>
  <si>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</si>
  <si>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</si>
  <si>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</si>
  <si>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</si>
  <si>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</si>
  <si>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</si>
  <si>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</si>
  <si>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</si>
  <si>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</si>
  <si>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</si>
  <si>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</si>
  <si>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</si>
  <si>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</si>
  <si>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</si>
  <si>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</si>
  <si>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</si>
  <si>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</si>
  <si>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</si>
  <si>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</si>
  <si>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</si>
  <si>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</si>
  <si>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</si>
  <si>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</si>
  <si>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</si>
  <si>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</si>
  <si>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</si>
  <si>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</si>
  <si>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</si>
  <si>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</si>
  <si>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</si>
  <si>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</si>
  <si>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</si>
  <si>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</si>
  <si>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</si>
  <si>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</si>
  <si>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</si>
  <si>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</si>
  <si>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</si>
  <si>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</si>
  <si>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</si>
  <si>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</si>
  <si>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</si>
  <si>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</si>
  <si>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</si>
  <si>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</si>
  <si>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</si>
  <si>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</si>
  <si>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</si>
  <si>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</si>
  <si>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</si>
  <si>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</si>
  <si>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</si>
  <si>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</si>
  <si>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</si>
  <si>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</si>
  <si>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</si>
  <si>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</si>
  <si>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</si>
  <si>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</si>
  <si>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</si>
  <si>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</si>
  <si>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</si>
  <si>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</si>
  <si>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</si>
  <si>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</si>
  <si>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</si>
  <si>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</si>
  <si>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</si>
  <si>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</si>
  <si>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</si>
  <si>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</si>
  <si>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</si>
  <si>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</si>
  <si>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</si>
  <si>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</si>
  <si>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</si>
  <si>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</si>
  <si>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</si>
  <si>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</si>
  <si>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</si>
  <si>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</si>
  <si>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</si>
  <si>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</si>
  <si>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</si>
  <si>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</si>
  <si>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</si>
  <si>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</si>
  <si>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</si>
  <si>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</si>
  <si>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</si>
  <si>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</si>
  <si>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</si>
  <si>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</si>
  <si>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</si>
  <si>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</si>
  <si>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</si>
  <si>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</si>
  <si>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</si>
  <si>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</si>
  <si>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</si>
  <si>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</si>
  <si>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</si>
  <si>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</si>
  <si>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</si>
  <si>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</si>
  <si>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</si>
  <si>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</si>
  <si>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</si>
  <si>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</si>
  <si>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</si>
  <si>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Agriculture &amp; Farming</t>
  </si>
  <si>
    <t>Open</t>
  </si>
  <si>
    <t/>
  </si>
  <si>
    <t>Sidharth Sankar Sahoo/SF0074779</t>
  </si>
  <si>
    <t>&gt; 2 to 4 Years</t>
  </si>
  <si>
    <t>30-Jun-2025</t>
  </si>
  <si>
    <t>1</t>
  </si>
  <si>
    <t>OBC</t>
  </si>
  <si>
    <t>31-Dec-2025</t>
  </si>
  <si>
    <t>Thu</t>
  </si>
  <si>
    <t>2.58 Yrs</t>
  </si>
  <si>
    <t>05-Oct-2023</t>
  </si>
  <si>
    <t>18-Mar-2024</t>
  </si>
  <si>
    <t>18 Mar 2024</t>
  </si>
  <si>
    <t>28 Aug 2023</t>
  </si>
  <si>
    <t>LO</t>
  </si>
  <si>
    <t>Sanjaya Kumar Sahoo/SF0070624</t>
  </si>
  <si>
    <t>Completed-Report Submitted</t>
  </si>
  <si>
    <t>Bhubaneswar</t>
  </si>
  <si>
    <t>Tangi</t>
  </si>
  <si>
    <t>ORGL0332</t>
  </si>
  <si>
    <t>Balugan</t>
  </si>
  <si>
    <t>Badahantuad</t>
  </si>
  <si>
    <t>SF0059423</t>
  </si>
  <si>
    <t>Jitendra  Barad</t>
  </si>
  <si>
    <t>97</t>
  </si>
  <si>
    <t>Badahantuad c3 97 G4</t>
  </si>
  <si>
    <t>SSF5810108</t>
  </si>
  <si>
    <t>KABERI JENA</t>
  </si>
  <si>
    <t>2.02 Yrs</t>
  </si>
  <si>
    <t>02-May-2024</t>
  </si>
  <si>
    <t>23-Mar-2026</t>
  </si>
  <si>
    <t>7752014306</t>
  </si>
  <si>
    <t>As per phonepe evidence borrower paid her EMI Rs.2240/-(Borrower paid Rs.10000/- for Kaberi jena Loan Id-35589666 Rs.2240/- and rest amount Rs.7760/- for other 3 borrowers) on dt 07-11-2024 and 05-12-2024 and Rs.4480/- on dt 06-02-2026 to lo Krushna Chandra Behera/SF0089555 but staff posted only Rs.4350/- on dt 07-02-2025 and rest amount Rs.4610/- lo has not remitted at office.</t>
  </si>
  <si>
    <t>Peer Baba2</t>
  </si>
  <si>
    <t>SSF4401614</t>
  </si>
  <si>
    <t>SASMITA MAHARATHA</t>
  </si>
  <si>
    <t>28-Aug-2023</t>
  </si>
  <si>
    <t>19-Sep-2025</t>
  </si>
  <si>
    <t>8456997065</t>
  </si>
  <si>
    <t>As per phonepe evidence borrower paid her EMI Rs.2240/- on dt 14-11-2024, 07-12-2024, 04-01-2025 and 06-02-2025 to lo Krushna Chandra Behera/SF0089555 but staff has not remitted at office.</t>
  </si>
  <si>
    <t>SF0089555</t>
  </si>
  <si>
    <t>Krushna Chandra Behera</t>
  </si>
  <si>
    <t>As per phonepe evidence borrower paid her EMI Rs.2240/-(Borrower paid Rs.10000/- for Kaberi jena Loan Id-35589666 Rs.2240/- and rest amount Rs.7760/- for other 3 borrowers) on dt 07-11-2024 to lo Krushna Chandra Behera/SF0089555 but staff has not remitted at office.</t>
  </si>
  <si>
    <t>As per phonepe evidence borrower paid her EMI Rs.2240/-(Borrower paid Rs.10000/- for Kaberi jena Loan Id-35589666 Rs.2240/- and rest amount Rs.7760/- for other 3 borrowers) on dt 05-12-2024 to lo Krushna Chandra Behera/SF0089555 but staff has not remitted at office.</t>
  </si>
  <si>
    <t>As per phonepe evidence borrower paid her 2 month EMI Rs.4480/- on dt 06-02-2026 to lo Krushna Chandra Behera/SF0089555 but staff posted only Rs.4350/- on dt 07-02-2025 and rest amount Rs.4610/- lo has not remitted at office.</t>
  </si>
  <si>
    <t>As per phonepe evidence borrower paid her EMI Rs.2240/- on dt 14-11-2024 to lo Krushna Chandra Behera/SF0089555 but staff has not remitted at office.</t>
  </si>
  <si>
    <t>As per phonepe evidence borrower paid her EMI Rs.2240/- on dt 07-12-2024 to lo Krushna Chandra Behera/SF0089555 but staff has not remitted at office.</t>
  </si>
  <si>
    <t>As per phonepe evidence borrower paid her EMI Rs.2240/- on dt 06-02-2025 to lo Krushna Chandra Behera/SF0089555 but staff has not remitted at office.</t>
  </si>
  <si>
    <t>CSS</t>
  </si>
  <si>
    <t>Manas Ranjan Bhuyan/SF0094456</t>
  </si>
  <si>
    <t>Santosh Kumar Sahoo/SF0071004</t>
  </si>
  <si>
    <t>As per phonepe evidence borrower paid her EMI Rs.2240/- on dt 04-01-2025 to lo Krushna Chandra Behera/SF0089555 but staff has not remitted at office.</t>
  </si>
  <si>
    <t>After css complaint verification I observed total fraud amount Rs.13570/-</t>
  </si>
  <si>
    <t>355896666</t>
  </si>
  <si>
    <t>352703106</t>
  </si>
  <si>
    <t>FN25-26-04042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</si>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</sst>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ORGL0332</v>
      </c>
      <c r="D5" s="63" t="str">
        <f>IF('Physical Cash at Safe'!D28="Yes", 'Physical Cash at Safe'!A4,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46087</v>
      </c>
      <c r="H5" s="107" t="s">
        <v>300</v>
      </c>
      <c r="I5" s="61">
        <v>46090</v>
      </c>
      <c r="J5" s="74" t="str">
        <f>IF('Physical Cash at Safe'!D28="Yes",'Physical Cash at Safe'!E28,IF('Borrower Wise Details'!D5&lt;&gt;"",'Borrower Wise Details'!D5,""))</f>
        <v>FN25-26-04042</v>
      </c>
      <c r="K5" s="81">
        <v>1</v>
      </c>
      <c r="L5" s="82">
        <v>4480</v>
      </c>
      <c r="M5" s="82"/>
      <c r="N5" s="131"/>
      <c r="O5" s="132" t="s">
        <v>301</v>
      </c>
      <c r="P5" s="132" t="s">
        <v>302</v>
      </c>
      <c r="Q5" s="132" t="s">
        <v>267</v>
      </c>
      <c r="R5" s="75" t="str">
        <f>IF('Physical Cash at Safe'!$D$28="Yes", 'Physical Cash at Safe'!$A$28, IF('Borrower Wise Details'!F5&lt;&gt;"", 'Borrower Wise Details'!F5, ""))</f>
        <v>Krushna Chandra Behera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SF0089555</v>
      </c>
      <c r="U5" s="77" t="s">
        <v>308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46104</v>
      </c>
      <c r="AA5" s="61">
        <v>46104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17920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4350</v>
      </c>
      <c r="AE5" s="126">
        <f>IF(AND(AC5="", AD5=""), "", IF(AD5="", AC5, AC5 - IF(ISNUMBER(AD5), AD5, 0)))</f>
        <v>13570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46121</v>
      </c>
      <c r="AH5" s="70" t="s">
        <v>304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Krushna Chandra Behera</v>
      </c>
      <c r="E5" s="68" t="str">
        <f>IF(OR('Fraud Investigation Report'!T5="", 'Fraud Investigation Report'!T5=0), "", 'Fraud Investigation Report'!T5)</f>
        <v>SF0089555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FN25-26-04042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17920</v>
      </c>
      <c r="O5" s="69">
        <f>IF('Fraud Investigation Report'!AD5="", "", 'Fraud Investigation Report'!AD5)</f>
        <v>4350</v>
      </c>
      <c r="P5" s="126">
        <f>IF(AND(N5="", O5=""), "", IF(O5="", N5, N5 - IF(ISNUMBER(O5), O5, 0)))</f>
        <v>13570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7"/>
      <c r="B30" s="127"/>
      <c r="C30" s="128"/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/>
      <c r="C32" s="37" t="s">
        <v>82</v>
      </c>
      <c r="D32" s="159"/>
      <c r="E32" s="160"/>
    </row>
    <row r="33" spans="1:5" ht="18" customHeight="1" x14ac:dyDescent="0.3">
      <c r="A33" s="37" t="s">
        <v>83</v>
      </c>
      <c r="B33" s="106"/>
      <c r="C33" s="39" t="s">
        <v>84</v>
      </c>
      <c r="D33" s="153"/>
      <c r="E33" s="154"/>
    </row>
    <row r="34" spans="1:5" ht="27.6" x14ac:dyDescent="0.3">
      <c r="A34" s="39" t="s">
        <v>220</v>
      </c>
      <c r="B34" s="134"/>
      <c r="C34" s="39" t="s">
        <v>221</v>
      </c>
      <c r="D34" s="155"/>
      <c r="E34" s="156"/>
    </row>
    <row r="35" spans="1:5" ht="27.6" x14ac:dyDescent="0.3">
      <c r="A35" s="39" t="s">
        <v>222</v>
      </c>
      <c r="B35" s="38"/>
      <c r="C35" s="39" t="s">
        <v>224</v>
      </c>
      <c r="D35" s="155"/>
      <c r="E35" s="156"/>
    </row>
    <row r="36" spans="1:5" ht="25.5" customHeight="1" x14ac:dyDescent="0.3">
      <c r="A36" s="39" t="s">
        <v>223</v>
      </c>
      <c r="B36" s="38"/>
      <c r="C36" s="39" t="s">
        <v>225</v>
      </c>
      <c r="D36" s="157"/>
      <c r="E36" s="15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U6" sqref="U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129" t="s">
        <v>307</v>
      </c>
      <c r="E5" s="65">
        <v>46104</v>
      </c>
      <c r="F5" s="133" t="s">
        <v>293</v>
      </c>
      <c r="G5" s="130" t="s">
        <v>292</v>
      </c>
      <c r="H5" s="49" t="s">
        <v>266</v>
      </c>
      <c r="I5" s="120" t="s">
        <v>276</v>
      </c>
      <c r="J5" s="120" t="s">
        <v>278</v>
      </c>
      <c r="K5" s="120" t="s">
        <v>279</v>
      </c>
      <c r="L5" s="11" t="s">
        <v>305</v>
      </c>
      <c r="M5" s="65" t="s">
        <v>263</v>
      </c>
      <c r="N5" s="124">
        <v>42000</v>
      </c>
      <c r="O5" s="124">
        <v>2240</v>
      </c>
      <c r="P5" s="121" t="s">
        <v>139</v>
      </c>
      <c r="Q5" s="80">
        <v>45603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202</v>
      </c>
      <c r="W5" s="122" t="s">
        <v>294</v>
      </c>
    </row>
    <row r="6" spans="1:23" ht="25.05" customHeight="1" x14ac:dyDescent="0.3">
      <c r="A6" s="64">
        <v>2</v>
      </c>
      <c r="B6" s="60" t="str">
        <f>IF(J6&lt;&gt;"", $B$5, "")</f>
        <v>ORGL0332</v>
      </c>
      <c r="C6" s="119" t="str">
        <f>IF(J6&lt;&gt;"", $C$5, "")</f>
        <v>Balugan</v>
      </c>
      <c r="D6" s="41" t="str">
        <f>IF(J6&lt;&gt;"", $D$5, "")</f>
        <v>FN25-26-04042</v>
      </c>
      <c r="E6" s="65">
        <v>46104</v>
      </c>
      <c r="F6" s="38" t="str">
        <f t="shared" ref="F6:F70" si="1">IF(J6&lt;&gt;"", $F$5, "")</f>
        <v>Krushna Chandra Behera</v>
      </c>
      <c r="G6" s="49" t="str">
        <f t="shared" ref="G6:G70" si="2">IF(J6&lt;&gt;"", $G$5, "")</f>
        <v>SF0089555</v>
      </c>
      <c r="H6" s="49" t="s">
        <v>266</v>
      </c>
      <c r="I6" s="120" t="s">
        <v>276</v>
      </c>
      <c r="J6" s="120" t="s">
        <v>278</v>
      </c>
      <c r="K6" s="120" t="s">
        <v>279</v>
      </c>
      <c r="L6" s="11">
        <v>355896666</v>
      </c>
      <c r="M6" s="65" t="s">
        <v>263</v>
      </c>
      <c r="N6" s="124">
        <v>42000</v>
      </c>
      <c r="O6" s="124">
        <v>2240</v>
      </c>
      <c r="P6" s="121" t="s">
        <v>139</v>
      </c>
      <c r="Q6" s="80">
        <v>45631</v>
      </c>
      <c r="R6" s="124">
        <v>2240</v>
      </c>
      <c r="S6" s="124"/>
      <c r="T6" s="124"/>
      <c r="U6" s="125">
        <f t="shared" ref="U6:U69" si="3">IF(AND(ISBLANK(R6),ISBLANK(S6),ISBLANK(T6)),"",R6-(S6+T6))</f>
        <v>2240</v>
      </c>
      <c r="V6" s="117" t="s">
        <v>202</v>
      </c>
      <c r="W6" s="122" t="s">
        <v>295</v>
      </c>
    </row>
    <row r="7" spans="1:23" ht="25.05" customHeight="1" x14ac:dyDescent="0.3">
      <c r="A7" s="64">
        <v>3</v>
      </c>
      <c r="B7" s="60" t="str">
        <f t="shared" ref="B7:B70" si="4">IF(J7&lt;&gt;"", $B$5, "")</f>
        <v>ORGL0332</v>
      </c>
      <c r="C7" s="119" t="str">
        <f t="shared" ref="C7:C70" si="5">IF(J7&lt;&gt;"", $C$5, "")</f>
        <v>Balugan</v>
      </c>
      <c r="D7" s="41" t="str">
        <f t="shared" ref="D7:D70" si="6">IF(J7&lt;&gt;"", $D$5, "")</f>
        <v>FN25-26-04042</v>
      </c>
      <c r="E7" s="65">
        <v>46104</v>
      </c>
      <c r="F7" s="38" t="str">
        <f t="shared" si="1"/>
        <v>Krushna Chandra Behera</v>
      </c>
      <c r="G7" s="49" t="str">
        <f t="shared" si="2"/>
        <v>SF0089555</v>
      </c>
      <c r="H7" s="49" t="str">
        <f t="shared" ref="H7:H70" si="7">IF(J7&lt;&gt;"", $H$5, "")</f>
        <v>LO</v>
      </c>
      <c r="I7" s="120" t="s">
        <v>276</v>
      </c>
      <c r="J7" s="120" t="s">
        <v>278</v>
      </c>
      <c r="K7" s="120" t="s">
        <v>279</v>
      </c>
      <c r="L7" s="11">
        <v>355896666</v>
      </c>
      <c r="M7" s="65" t="s">
        <v>263</v>
      </c>
      <c r="N7" s="124">
        <v>42000</v>
      </c>
      <c r="O7" s="124">
        <v>2240</v>
      </c>
      <c r="P7" s="121" t="s">
        <v>139</v>
      </c>
      <c r="Q7" s="80">
        <v>45694</v>
      </c>
      <c r="R7" s="124">
        <v>4480</v>
      </c>
      <c r="S7" s="124">
        <v>4350</v>
      </c>
      <c r="T7" s="124"/>
      <c r="U7" s="125">
        <f t="shared" si="3"/>
        <v>130</v>
      </c>
      <c r="V7" s="117" t="s">
        <v>202</v>
      </c>
      <c r="W7" s="122" t="s">
        <v>296</v>
      </c>
    </row>
    <row r="8" spans="1:23" ht="25.05" customHeight="1" x14ac:dyDescent="0.3">
      <c r="A8" s="64">
        <v>4</v>
      </c>
      <c r="B8" s="60" t="str">
        <f t="shared" si="4"/>
        <v>ORGL0332</v>
      </c>
      <c r="C8" s="119" t="str">
        <f t="shared" si="5"/>
        <v>Balugan</v>
      </c>
      <c r="D8" s="41" t="str">
        <f t="shared" si="6"/>
        <v>FN25-26-04042</v>
      </c>
      <c r="E8" s="65">
        <v>46104</v>
      </c>
      <c r="F8" s="38" t="str">
        <f t="shared" si="1"/>
        <v>Krushna Chandra Behera</v>
      </c>
      <c r="G8" s="49" t="str">
        <f t="shared" si="2"/>
        <v>SF0089555</v>
      </c>
      <c r="H8" s="49" t="str">
        <f t="shared" si="7"/>
        <v>LO</v>
      </c>
      <c r="I8" s="120" t="s">
        <v>276</v>
      </c>
      <c r="J8" s="120" t="s">
        <v>286</v>
      </c>
      <c r="K8" s="120" t="s">
        <v>287</v>
      </c>
      <c r="L8" s="11" t="s">
        <v>306</v>
      </c>
      <c r="M8" s="65" t="s">
        <v>288</v>
      </c>
      <c r="N8" s="124">
        <v>42000</v>
      </c>
      <c r="O8" s="124">
        <v>2240</v>
      </c>
      <c r="P8" s="121" t="s">
        <v>139</v>
      </c>
      <c r="Q8" s="80">
        <v>45610</v>
      </c>
      <c r="R8" s="124">
        <v>2240</v>
      </c>
      <c r="S8" s="124"/>
      <c r="T8" s="124"/>
      <c r="U8" s="125">
        <f t="shared" si="3"/>
        <v>2240</v>
      </c>
      <c r="V8" s="117" t="s">
        <v>202</v>
      </c>
      <c r="W8" s="122" t="s">
        <v>297</v>
      </c>
    </row>
    <row r="9" spans="1:23" ht="25.05" customHeight="1" x14ac:dyDescent="0.3">
      <c r="A9" s="64">
        <v>5</v>
      </c>
      <c r="B9" s="60" t="str">
        <f t="shared" si="4"/>
        <v>ORGL0332</v>
      </c>
      <c r="C9" s="119" t="str">
        <f t="shared" si="5"/>
        <v>Balugan</v>
      </c>
      <c r="D9" s="41" t="str">
        <f t="shared" si="6"/>
        <v>FN25-26-04042</v>
      </c>
      <c r="E9" s="65">
        <v>46104</v>
      </c>
      <c r="F9" s="38" t="str">
        <f t="shared" si="1"/>
        <v>Krushna Chandra Behera</v>
      </c>
      <c r="G9" s="49" t="str">
        <f t="shared" si="2"/>
        <v>SF0089555</v>
      </c>
      <c r="H9" s="49" t="str">
        <f t="shared" si="7"/>
        <v>LO</v>
      </c>
      <c r="I9" s="120" t="s">
        <v>276</v>
      </c>
      <c r="J9" s="120" t="s">
        <v>286</v>
      </c>
      <c r="K9" s="120" t="s">
        <v>287</v>
      </c>
      <c r="L9" s="11">
        <v>352703106</v>
      </c>
      <c r="M9" s="65" t="s">
        <v>288</v>
      </c>
      <c r="N9" s="124">
        <v>42000</v>
      </c>
      <c r="O9" s="124">
        <v>2240</v>
      </c>
      <c r="P9" s="121" t="s">
        <v>139</v>
      </c>
      <c r="Q9" s="80">
        <v>45633</v>
      </c>
      <c r="R9" s="124">
        <v>2240</v>
      </c>
      <c r="S9" s="124"/>
      <c r="T9" s="124"/>
      <c r="U9" s="125">
        <f t="shared" si="3"/>
        <v>2240</v>
      </c>
      <c r="V9" s="117" t="s">
        <v>202</v>
      </c>
      <c r="W9" s="122" t="s">
        <v>298</v>
      </c>
    </row>
    <row r="10" spans="1:23" ht="25.05" customHeight="1" x14ac:dyDescent="0.3">
      <c r="A10" s="64">
        <v>6</v>
      </c>
      <c r="B10" s="60" t="str">
        <f t="shared" si="4"/>
        <v>ORGL0332</v>
      </c>
      <c r="C10" s="119" t="str">
        <f t="shared" si="5"/>
        <v>Balugan</v>
      </c>
      <c r="D10" s="41" t="str">
        <f t="shared" si="6"/>
        <v>FN25-26-04042</v>
      </c>
      <c r="E10" s="65">
        <v>46104</v>
      </c>
      <c r="F10" s="38" t="str">
        <f t="shared" si="1"/>
        <v>Krushna Chandra Behera</v>
      </c>
      <c r="G10" s="49" t="str">
        <f t="shared" si="2"/>
        <v>SF0089555</v>
      </c>
      <c r="H10" s="49" t="str">
        <f t="shared" si="7"/>
        <v>LO</v>
      </c>
      <c r="I10" s="120" t="s">
        <v>276</v>
      </c>
      <c r="J10" s="120" t="s">
        <v>286</v>
      </c>
      <c r="K10" s="120" t="s">
        <v>287</v>
      </c>
      <c r="L10" s="11">
        <v>352703106</v>
      </c>
      <c r="M10" s="65" t="s">
        <v>288</v>
      </c>
      <c r="N10" s="124">
        <v>42000</v>
      </c>
      <c r="O10" s="124">
        <v>2240</v>
      </c>
      <c r="P10" s="121" t="s">
        <v>139</v>
      </c>
      <c r="Q10" s="80">
        <v>45661</v>
      </c>
      <c r="R10" s="124">
        <v>2240</v>
      </c>
      <c r="S10" s="124"/>
      <c r="T10" s="124"/>
      <c r="U10" s="125">
        <f t="shared" si="3"/>
        <v>2240</v>
      </c>
      <c r="V10" s="117" t="s">
        <v>202</v>
      </c>
      <c r="W10" s="122" t="s">
        <v>303</v>
      </c>
    </row>
    <row r="11" spans="1:23" ht="25.05" customHeight="1" x14ac:dyDescent="0.3">
      <c r="A11" s="64">
        <v>7</v>
      </c>
      <c r="B11" s="60" t="str">
        <f t="shared" si="4"/>
        <v>ORGL0332</v>
      </c>
      <c r="C11" s="119" t="str">
        <f t="shared" si="5"/>
        <v>Balugan</v>
      </c>
      <c r="D11" s="41" t="str">
        <f t="shared" si="6"/>
        <v>FN25-26-04042</v>
      </c>
      <c r="E11" s="65">
        <v>46104</v>
      </c>
      <c r="F11" s="38" t="str">
        <f t="shared" si="1"/>
        <v>Krushna Chandra Behera</v>
      </c>
      <c r="G11" s="49" t="str">
        <f t="shared" si="2"/>
        <v>SF0089555</v>
      </c>
      <c r="H11" s="49" t="str">
        <f t="shared" si="7"/>
        <v>LO</v>
      </c>
      <c r="I11" s="120" t="s">
        <v>276</v>
      </c>
      <c r="J11" s="120" t="s">
        <v>286</v>
      </c>
      <c r="K11" s="120" t="s">
        <v>287</v>
      </c>
      <c r="L11" s="11">
        <v>352703106</v>
      </c>
      <c r="M11" s="65" t="s">
        <v>288</v>
      </c>
      <c r="N11" s="124">
        <v>42000</v>
      </c>
      <c r="O11" s="124">
        <v>2240</v>
      </c>
      <c r="P11" s="121" t="s">
        <v>139</v>
      </c>
      <c r="Q11" s="80">
        <v>45694</v>
      </c>
      <c r="R11" s="124">
        <v>2240</v>
      </c>
      <c r="S11" s="124"/>
      <c r="T11" s="124"/>
      <c r="U11" s="125">
        <f t="shared" si="3"/>
        <v>2240</v>
      </c>
      <c r="V11" s="117" t="s">
        <v>202</v>
      </c>
      <c r="W11" s="122" t="s">
        <v>299</v>
      </c>
    </row>
    <row r="12" spans="1:23" ht="25.05" customHeight="1" x14ac:dyDescent="0.3">
      <c r="A12" s="64">
        <v>8</v>
      </c>
      <c r="B12" s="60" t="str">
        <f t="shared" si="4"/>
        <v/>
      </c>
      <c r="C12" s="119" t="str">
        <f t="shared" si="5"/>
        <v/>
      </c>
      <c r="D12" s="41" t="str">
        <f t="shared" si="6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3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4"/>
        <v/>
      </c>
      <c r="C13" s="119" t="str">
        <f t="shared" si="5"/>
        <v/>
      </c>
      <c r="D13" s="41" t="str">
        <f t="shared" si="6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3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4"/>
        <v/>
      </c>
      <c r="C14" s="119" t="str">
        <f t="shared" si="5"/>
        <v/>
      </c>
      <c r="D14" s="41" t="str">
        <f t="shared" si="6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3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4"/>
        <v/>
      </c>
      <c r="C15" s="119" t="str">
        <f t="shared" si="5"/>
        <v/>
      </c>
      <c r="D15" s="41" t="str">
        <f t="shared" si="6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3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4"/>
        <v/>
      </c>
      <c r="C16" s="119" t="str">
        <f t="shared" si="5"/>
        <v/>
      </c>
      <c r="D16" s="41" t="str">
        <f t="shared" si="6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3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4"/>
        <v/>
      </c>
      <c r="C17" s="119" t="str">
        <f t="shared" si="5"/>
        <v/>
      </c>
      <c r="D17" s="41" t="str">
        <f t="shared" si="6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3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4"/>
        <v/>
      </c>
      <c r="C18" s="119" t="str">
        <f t="shared" si="5"/>
        <v/>
      </c>
      <c r="D18" s="41" t="str">
        <f t="shared" si="6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3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4"/>
        <v/>
      </c>
      <c r="C19" s="119" t="str">
        <f t="shared" si="5"/>
        <v/>
      </c>
      <c r="D19" s="41" t="str">
        <f t="shared" si="6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3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4"/>
        <v/>
      </c>
      <c r="C20" s="119" t="str">
        <f t="shared" si="5"/>
        <v/>
      </c>
      <c r="D20" s="41" t="str">
        <f t="shared" si="6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3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4"/>
        <v/>
      </c>
      <c r="C21" s="119" t="str">
        <f t="shared" si="5"/>
        <v/>
      </c>
      <c r="D21" s="41" t="str">
        <f t="shared" si="6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3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4"/>
        <v/>
      </c>
      <c r="C22" s="119" t="str">
        <f t="shared" si="5"/>
        <v/>
      </c>
      <c r="D22" s="41" t="str">
        <f t="shared" si="6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3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4"/>
        <v/>
      </c>
      <c r="C23" s="119" t="str">
        <f t="shared" si="5"/>
        <v/>
      </c>
      <c r="D23" s="41" t="str">
        <f t="shared" si="6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3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4"/>
        <v/>
      </c>
      <c r="C24" s="119" t="str">
        <f t="shared" si="5"/>
        <v/>
      </c>
      <c r="D24" s="41" t="str">
        <f t="shared" si="6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3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6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3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6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3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6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3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6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3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6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3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6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3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6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3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6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3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6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3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6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3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6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3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6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3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6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3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6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3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6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3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6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3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6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3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6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3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6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3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6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3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6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3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6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3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6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3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6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3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6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3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6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3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6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3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6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3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6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3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6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3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6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3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6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3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6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3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6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3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6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3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6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3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6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3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6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3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6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3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6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3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6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3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6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3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6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3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6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3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6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3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6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269</v>
      </c>
      <c r="E5" s="38" t="s">
        <v>270</v>
      </c>
      <c r="F5" s="38" t="s">
        <v>270</v>
      </c>
      <c r="G5" s="84" t="s">
        <v>271</v>
      </c>
      <c r="H5" s="38" t="s">
        <v>272</v>
      </c>
      <c r="I5" s="84">
        <v>101699</v>
      </c>
      <c r="J5" s="38" t="s">
        <v>273</v>
      </c>
      <c r="K5" s="84">
        <v>101699</v>
      </c>
      <c r="L5" s="84" t="s">
        <v>274</v>
      </c>
      <c r="M5" s="38" t="s">
        <v>275</v>
      </c>
      <c r="N5" s="84">
        <v>205216</v>
      </c>
      <c r="O5" s="84" t="s">
        <v>276</v>
      </c>
      <c r="P5" s="84">
        <v>777059</v>
      </c>
      <c r="Q5" s="38" t="s">
        <v>277</v>
      </c>
      <c r="R5" s="38" t="s">
        <v>249</v>
      </c>
      <c r="S5" s="84" t="s">
        <v>278</v>
      </c>
      <c r="T5" s="84" t="s">
        <v>278</v>
      </c>
      <c r="U5" s="84" t="s">
        <v>258</v>
      </c>
      <c r="V5" s="84" t="s">
        <v>250</v>
      </c>
      <c r="W5" s="84">
        <v>0</v>
      </c>
      <c r="X5" s="38" t="s">
        <v>251</v>
      </c>
      <c r="Y5" s="84">
        <v>355896666</v>
      </c>
      <c r="Z5" s="38" t="s">
        <v>279</v>
      </c>
      <c r="AA5" s="108" t="s">
        <v>263</v>
      </c>
      <c r="AB5" s="84">
        <v>42000</v>
      </c>
      <c r="AC5" s="108" t="s">
        <v>260</v>
      </c>
      <c r="AD5" s="84">
        <v>24</v>
      </c>
      <c r="AE5" s="84" t="s">
        <v>257</v>
      </c>
      <c r="AF5" s="84" t="s">
        <v>280</v>
      </c>
      <c r="AG5" s="108" t="s">
        <v>264</v>
      </c>
      <c r="AH5" s="84" t="s">
        <v>255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32567.38</v>
      </c>
      <c r="AN5" s="112">
        <v>12102.62</v>
      </c>
      <c r="AO5" s="112">
        <v>44670</v>
      </c>
      <c r="AP5" s="112">
        <v>9432.6200000000008</v>
      </c>
      <c r="AQ5" s="112">
        <v>510.38</v>
      </c>
      <c r="AR5" s="112">
        <v>9943</v>
      </c>
      <c r="AS5" s="112">
        <v>6398.76</v>
      </c>
      <c r="AT5" s="112">
        <v>451.24</v>
      </c>
      <c r="AU5" s="112">
        <v>6850</v>
      </c>
      <c r="AV5" s="84">
        <v>23</v>
      </c>
      <c r="AW5" s="84"/>
      <c r="AX5" s="84"/>
      <c r="AY5" s="108"/>
      <c r="AZ5" s="84"/>
      <c r="BA5" s="84"/>
      <c r="BB5" s="84" t="s">
        <v>252</v>
      </c>
      <c r="BC5" s="84"/>
      <c r="BD5" s="108" t="s">
        <v>256</v>
      </c>
      <c r="BE5" s="84">
        <v>42000</v>
      </c>
      <c r="BF5" s="38" t="s">
        <v>278</v>
      </c>
      <c r="BG5" s="84" t="s">
        <v>283</v>
      </c>
      <c r="BH5" s="114" t="s">
        <v>254</v>
      </c>
      <c r="BI5" s="38" t="s">
        <v>110</v>
      </c>
      <c r="BJ5" s="85">
        <v>46104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8960</v>
      </c>
      <c r="BQ5" s="117" t="s">
        <v>202</v>
      </c>
      <c r="BR5" s="118" t="s">
        <v>284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269</v>
      </c>
      <c r="E6" s="38" t="s">
        <v>270</v>
      </c>
      <c r="F6" s="38" t="s">
        <v>270</v>
      </c>
      <c r="G6" s="84" t="s">
        <v>271</v>
      </c>
      <c r="H6" s="38" t="s">
        <v>272</v>
      </c>
      <c r="I6" s="84">
        <v>101699</v>
      </c>
      <c r="J6" s="38" t="s">
        <v>273</v>
      </c>
      <c r="K6" s="84">
        <v>101699</v>
      </c>
      <c r="L6" s="84" t="s">
        <v>274</v>
      </c>
      <c r="M6" s="38" t="s">
        <v>275</v>
      </c>
      <c r="N6" s="84">
        <v>205216</v>
      </c>
      <c r="O6" s="84" t="s">
        <v>276</v>
      </c>
      <c r="P6" s="84">
        <v>273870</v>
      </c>
      <c r="Q6" s="38" t="s">
        <v>285</v>
      </c>
      <c r="R6" s="38" t="s">
        <v>249</v>
      </c>
      <c r="S6" s="84" t="s">
        <v>286</v>
      </c>
      <c r="T6" s="84" t="s">
        <v>286</v>
      </c>
      <c r="U6" s="84" t="s">
        <v>258</v>
      </c>
      <c r="V6" s="84" t="s">
        <v>250</v>
      </c>
      <c r="W6" s="84">
        <v>541</v>
      </c>
      <c r="X6" s="38" t="s">
        <v>251</v>
      </c>
      <c r="Y6" s="84">
        <v>352703106</v>
      </c>
      <c r="Z6" s="38" t="s">
        <v>287</v>
      </c>
      <c r="AA6" s="108" t="s">
        <v>288</v>
      </c>
      <c r="AB6" s="84">
        <v>42000</v>
      </c>
      <c r="AC6" s="108" t="s">
        <v>260</v>
      </c>
      <c r="AD6" s="84">
        <v>24</v>
      </c>
      <c r="AE6" s="84" t="s">
        <v>257</v>
      </c>
      <c r="AF6" s="84" t="s">
        <v>261</v>
      </c>
      <c r="AG6" s="108" t="s">
        <v>265</v>
      </c>
      <c r="AH6" s="84" t="s">
        <v>255</v>
      </c>
      <c r="AI6" s="108" t="s">
        <v>262</v>
      </c>
      <c r="AJ6" s="84">
        <v>2240</v>
      </c>
      <c r="AK6" s="84">
        <v>2240</v>
      </c>
      <c r="AL6" s="108" t="s">
        <v>289</v>
      </c>
      <c r="AM6" s="84">
        <v>33333.589999999997</v>
      </c>
      <c r="AN6" s="112">
        <v>11859.41</v>
      </c>
      <c r="AO6" s="112">
        <v>45193</v>
      </c>
      <c r="AP6" s="112">
        <v>8666.41</v>
      </c>
      <c r="AQ6" s="112">
        <v>293.58999999999997</v>
      </c>
      <c r="AR6" s="112">
        <v>8960</v>
      </c>
      <c r="AS6" s="112">
        <v>8666.41</v>
      </c>
      <c r="AT6" s="112">
        <v>293.58999999999997</v>
      </c>
      <c r="AU6" s="112">
        <v>8960</v>
      </c>
      <c r="AV6" s="84">
        <v>30</v>
      </c>
      <c r="AW6" s="84"/>
      <c r="AX6" s="84"/>
      <c r="AY6" s="108"/>
      <c r="AZ6" s="84"/>
      <c r="BA6" s="84"/>
      <c r="BB6" s="84" t="s">
        <v>252</v>
      </c>
      <c r="BC6" s="84" t="s">
        <v>253</v>
      </c>
      <c r="BD6" s="108" t="s">
        <v>259</v>
      </c>
      <c r="BE6" s="84">
        <v>42000</v>
      </c>
      <c r="BF6" s="38" t="s">
        <v>286</v>
      </c>
      <c r="BG6" s="84" t="s">
        <v>290</v>
      </c>
      <c r="BH6" s="114" t="s">
        <v>254</v>
      </c>
      <c r="BI6" s="38" t="s">
        <v>110</v>
      </c>
      <c r="BJ6" s="85">
        <v>46104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8960</v>
      </c>
      <c r="BQ6" s="117" t="s">
        <v>202</v>
      </c>
      <c r="BR6" s="118" t="s">
        <v>291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2026-04-09T12:14:38Z</dcterms:modified>
</cp:coreProperties>
</file>