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014/"/>
    </mc:Choice>
  </mc:AlternateContent>
  <xr:revisionPtr revIDLastSave="5" documentId="13_ncr:1_{ABE191B3-565B-476C-BE26-97C723335E10}" xr6:coauthVersionLast="47" xr6:coauthVersionMax="47" xr10:uidLastSave="{A9E46D59-C500-4FDB-8C26-61FA780F70F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J5" i="24"/>
  <c r="L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<sst xmlns="http://schemas.openxmlformats.org/spreadsheetml/2006/main" count="1381" uniqueCount="565">
  <si>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</si>
  <si>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</si>
  <si>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</si>
  <si>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</si>
  <si>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</si>
  <si>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</si>
  <si>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</si>
  <si>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</si>
  <si>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</si>
  <si>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</si>
  <si>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</si>
  <si>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</si>
  <si>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</si>
  <si>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</si>
  <si>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</si>
  <si>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</si>
  <si>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</si>
  <si>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</si>
  <si>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</si>
  <si>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</si>
  <si>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</si>
  <si>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</si>
  <si>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</si>
  <si>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</si>
  <si>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</si>
  <si>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</si>
  <si>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</si>
  <si>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</si>
  <si>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</si>
  <si>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</si>
  <si>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</si>
  <si>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</si>
  <si>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</si>
  <si>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</si>
  <si>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</si>
  <si>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</si>
  <si>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</si>
  <si>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</si>
  <si>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</si>
  <si>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</si>
  <si>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</si>
  <si>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</si>
  <si>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</si>
  <si>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</si>
  <si>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</si>
  <si>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</si>
  <si>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</si>
  <si>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</si>
  <si>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</si>
  <si>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</si>
  <si>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</si>
  <si>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</si>
  <si>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</si>
  <si>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</si>
  <si>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</si>
  <si>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</si>
  <si>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</si>
  <si>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</si>
  <si>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</si>
  <si>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</si>
  <si>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</si>
  <si>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</si>
  <si>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</si>
  <si>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</si>
  <si>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</si>
  <si>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</si>
  <si>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</si>
  <si>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</si>
  <si>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</si>
  <si>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</si>
  <si>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</si>
  <si>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</si>
  <si>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</si>
  <si>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</si>
  <si>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</si>
  <si>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</si>
  <si>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</si>
  <si>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</si>
  <si>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</si>
  <si>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</si>
  <si>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</si>
  <si>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</si>
  <si>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</si>
  <si>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</si>
  <si>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</si>
  <si>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</si>
  <si>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</si>
  <si>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</si>
  <si>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</si>
  <si>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</si>
  <si>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</si>
  <si>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</si>
  <si>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</si>
  <si>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</si>
  <si>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</si>
  <si>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</si>
  <si>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</si>
  <si>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</si>
  <si>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</si>
  <si>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</si>
  <si>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</si>
  <si>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</si>
  <si>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</si>
  <si>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</si>
  <si>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</si>
  <si>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</si>
  <si>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</si>
  <si>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</si>
  <si>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</si>
  <si>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</si>
  <si>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</si>
  <si>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</si>
  <si>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</si>
  <si>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</si>
  <si>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</si>
  <si>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</si>
  <si>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</si>
  <si>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</si>
  <si>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</si>
  <si>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</si>
  <si>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</si>
  <si>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</si>
  <si>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</si>
  <si>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</si>
  <si>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</si>
  <si>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</si>
  <si>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</si>
  <si>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</si>
  <si>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</si>
  <si>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</si>
  <si>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</si>
  <si>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</si>
  <si>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</si>
  <si>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</si>
  <si>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</si>
  <si>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</si>
  <si>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</si>
  <si>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</si>
  <si>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</si>
  <si>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</si>
  <si>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</si>
  <si>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</si>
  <si>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</si>
  <si>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</si>
  <si>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</si>
  <si>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</si>
  <si>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</si>
  <si>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</si>
  <si>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</si>
  <si>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</si>
  <si>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</si>
  <si>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</si>
  <si>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</si>
  <si>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</si>
  <si>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</si>
  <si>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</si>
  <si>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</si>
  <si>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</si>
  <si>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</si>
  <si>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</si>
  <si>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</si>
  <si>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</si>
  <si>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</si>
  <si>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</si>
  <si>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</si>
  <si>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</si>
  <si>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</si>
  <si>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</si>
  <si>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</si>
  <si>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</si>
  <si>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</si>
  <si>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</si>
  <si>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</si>
  <si>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</si>
  <si>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</si>
  <si>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</si>
  <si>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</si>
  <si>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</si>
  <si>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</si>
  <si>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</si>
  <si>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</si>
  <si>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</si>
  <si>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</si>
  <si>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</si>
  <si>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</si>
  <si>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</si>
  <si>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</si>
  <si>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</si>
  <si>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</si>
  <si>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</si>
  <si>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</si>
  <si>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</si>
  <si>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</si>
  <si>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</si>
  <si>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</si>
  <si>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</si>
  <si>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</si>
  <si>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</si>
  <si>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</si>
  <si>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</si>
  <si>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</si>
  <si>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</si>
  <si>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</si>
  <si>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</si>
  <si>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</si>
  <si>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</si>
  <si>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</si>
  <si>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</si>
  <si>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</si>
  <si>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</si>
  <si>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</si>
  <si>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</si>
  <si>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</si>
  <si>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</si>
  <si>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</si>
  <si>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</si>
  <si>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</si>
  <si>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</si>
  <si>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</si>
  <si>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</si>
  <si>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</si>
  <si>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</si>
  <si>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</si>
  <si>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</si>
  <si>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</si>
  <si>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</si>
  <si>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</si>
  <si>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</si>
  <si>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</si>
  <si>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</si>
  <si>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</si>
  <si>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</si>
  <si>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</si>
  <si>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</si>
  <si>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</si>
  <si>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</si>
  <si>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</si>
  <si>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</si>
  <si>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</si>
  <si>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</si>
  <si>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</si>
  <si>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</si>
  <si>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</si>
  <si>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</si>
  <si>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</si>
  <si>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</si>
  <si>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</si>
  <si>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</si>
  <si>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</si>
  <si>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</si>
  <si>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</si>
  <si>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</si>
  <si>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</si>
  <si>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</si>
  <si>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</si>
  <si>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</si>
  <si>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Odisha</t>
  </si>
  <si>
    <t>LO</t>
  </si>
  <si>
    <t>Dual Staff</t>
  </si>
  <si>
    <t>L</t>
  </si>
  <si>
    <t>R</t>
  </si>
  <si>
    <t>Available &amp; Updated</t>
  </si>
  <si>
    <t>BM</t>
  </si>
  <si>
    <t>Business</t>
  </si>
  <si>
    <t>Sanjaya Kumar Sahoo/SF0070624</t>
  </si>
  <si>
    <t>Deepak Kujur/SF0101649</t>
  </si>
  <si>
    <t>Terminated</t>
  </si>
  <si>
    <t>Susanta Pradhan</t>
  </si>
  <si>
    <t>SF0070529</t>
  </si>
  <si>
    <t>Naresh Kumar Jena</t>
  </si>
  <si>
    <t>SF0096651</t>
  </si>
  <si>
    <t>FN26-27-00014</t>
  </si>
  <si>
    <t>Padmalochan Mohapatra</t>
  </si>
  <si>
    <t>SF0047731</t>
  </si>
  <si>
    <t>East</t>
  </si>
  <si>
    <t>Bhubaneswar</t>
  </si>
  <si>
    <t>OR2915</t>
  </si>
  <si>
    <t>Kalapathar</t>
  </si>
  <si>
    <t>Baideswar</t>
  </si>
  <si>
    <t>327507</t>
  </si>
  <si>
    <t>MAA TARINI</t>
  </si>
  <si>
    <t>Chetana</t>
  </si>
  <si>
    <t>SID2125224963</t>
  </si>
  <si>
    <t>EBC</t>
  </si>
  <si>
    <t>HINDU</t>
  </si>
  <si>
    <t>Agriculture &amp; Farming</t>
  </si>
  <si>
    <t>RINA BEHERA</t>
  </si>
  <si>
    <t>20-Jul-2023</t>
  </si>
  <si>
    <t>06</t>
  </si>
  <si>
    <t>2</t>
  </si>
  <si>
    <t>4.52 Yrs</t>
  </si>
  <si>
    <t>03 Oct 2021</t>
  </si>
  <si>
    <t>&gt; 4 to 6 Years</t>
  </si>
  <si>
    <t>07-Sep-2023</t>
  </si>
  <si>
    <t>08-Apr-2026</t>
  </si>
  <si>
    <t>Close</t>
  </si>
  <si>
    <t>Pranab Kumar Mantry/SF0098042</t>
  </si>
  <si>
    <t>As per Loan card borrower paid her 3 EMI amount Rs.2780/- on 03-10-24 , 07-01-25, 03-04-25 , total Rs.8340/- to LO-Padmalochan Mohapatra /SF0047731 but staff has not Remitted at office.After CSS complaint verification  Rs.8340/- posted in ledger by HO on 02-04-2026.</t>
  </si>
  <si>
    <t>7735257335</t>
  </si>
  <si>
    <t>Puania</t>
  </si>
  <si>
    <t>SF0040733</t>
  </si>
  <si>
    <t>Sanjaya Behera</t>
  </si>
  <si>
    <t>44037</t>
  </si>
  <si>
    <t>TRIBENI</t>
  </si>
  <si>
    <t>SID80766</t>
  </si>
  <si>
    <t>GENERAL</t>
  </si>
  <si>
    <t>SAJI MAHAPATRA</t>
  </si>
  <si>
    <t>Unnati</t>
  </si>
  <si>
    <t>10-May-2023</t>
  </si>
  <si>
    <t>08</t>
  </si>
  <si>
    <t>4</t>
  </si>
  <si>
    <t>3.11 Yrs</t>
  </si>
  <si>
    <t>17 Nov 2020</t>
  </si>
  <si>
    <t>&gt; 2 to 4 Years</t>
  </si>
  <si>
    <t>02-Jul-2023</t>
  </si>
  <si>
    <t>12-Apr-2025</t>
  </si>
  <si>
    <t>31-Jan-2024</t>
  </si>
  <si>
    <t>0</t>
  </si>
  <si>
    <t>11-Mar-2024</t>
  </si>
  <si>
    <t>06-Jun-2026</t>
  </si>
  <si>
    <t>31-Dec-2024</t>
  </si>
  <si>
    <t>Open</t>
  </si>
  <si>
    <t xml:space="preserve">Confirm from borrower there is no evidence for verification </t>
  </si>
  <si>
    <t>Puania 44037 G1</t>
  </si>
  <si>
    <t>SSF5786889</t>
  </si>
  <si>
    <t>KABITA NAYAK</t>
  </si>
  <si>
    <t>14-Mar-2024</t>
  </si>
  <si>
    <t>1</t>
  </si>
  <si>
    <t>2.26 Yrs</t>
  </si>
  <si>
    <t>14 Mar 2024</t>
  </si>
  <si>
    <t>08-Apr-2024</t>
  </si>
  <si>
    <t>18-May-2026</t>
  </si>
  <si>
    <t>8926292301</t>
  </si>
  <si>
    <t>DHANAGHARNUAGAN</t>
  </si>
  <si>
    <t>573187</t>
  </si>
  <si>
    <t>RADHA</t>
  </si>
  <si>
    <t>SID951375837987</t>
  </si>
  <si>
    <t>MALAYA MANGARI SAHOO</t>
  </si>
  <si>
    <t>08-Jul-2023</t>
  </si>
  <si>
    <t>07</t>
  </si>
  <si>
    <t>5.91 Yrs</t>
  </si>
  <si>
    <t>21 Mar 2020</t>
  </si>
  <si>
    <t>07-Aug-2023</t>
  </si>
  <si>
    <t>12-Sep-2024</t>
  </si>
  <si>
    <t>6372423739</t>
  </si>
  <si>
    <t>SSF4243090</t>
  </si>
  <si>
    <t>SANTILATA MOHAPATRA</t>
  </si>
  <si>
    <t>29-Jul-2023</t>
  </si>
  <si>
    <t>2.89 Yrs</t>
  </si>
  <si>
    <t>29 Jul 2023</t>
  </si>
  <si>
    <t>08-Apr-2025</t>
  </si>
  <si>
    <t>NO fraud identified</t>
  </si>
  <si>
    <t>6372075636</t>
  </si>
  <si>
    <t>As per phone pe screenshot borrower paid her advance EMI Rs.5000/- on 11-04-25 to LO-Padmalochan Mohapatra /SF0047731  but staff has not remitted at office.</t>
  </si>
  <si>
    <t>SID83852</t>
  </si>
  <si>
    <t>Agriculture</t>
  </si>
  <si>
    <t>PRATIMA NAYAK</t>
  </si>
  <si>
    <t>09-Apr-2024</t>
  </si>
  <si>
    <t>3.31 Yrs</t>
  </si>
  <si>
    <t>26 Oct 2020</t>
  </si>
  <si>
    <t>13-May-2024</t>
  </si>
  <si>
    <t>03-Sep-2024</t>
  </si>
  <si>
    <t>8917504414</t>
  </si>
  <si>
    <t>As per loan card borrower paid her EMI Rs.2780/- on dt 01-11-24, 02-12-24, 06-01-25, 03-02-25, 03-03-25 total amount Rs.13900/- to LO-Padmalochan Mohapatra /SF0047731 but staff disbursed biswas loan on 12-09-2024 Rs.32000/ without knowledge of borrower and posted Rs.1700/- on 01-11-24, 02-12-24, 06-01-25, 03-02-25, 03-03-25 total posted Rs.8500/- and rest amount Rs.5400/-staff has not remitted at office</t>
  </si>
  <si>
    <t>As per loan card borrower paid her EMI Rs.2690/- on dt 09-09-24, 14-10-24, 11-11-24, 09-12-24, 13-01-25, 10-02-25, 10-03-25, 14-04-25, 12-05-25, 09-06-25, 14-07-25, total amount Rs.29590/- LO-Padmalochan Mohapatra /SF0047731 but staff disbursed biswas loan on 03-09-24 of Rs.74000/- Loan ID-358111039 without knowledge of borrower and posted Rs.3940/- on 28-11-24, 09-02-25, 09-03-25 total amount posted Rs.11820/- on  Loan Id-358111039 and rest amount of Rs.17770/- staff has not remitted at office.</t>
  </si>
  <si>
    <t>As per Loan card borrower paid her EMI Rs.2240/- on 12-05-25 &amp; 09-06-25 total Rs.4480/- to LO-Padmalochan Mohapatra /SF0047731 but staff has not Remitted at office.</t>
  </si>
  <si>
    <t>Purbagadia</t>
  </si>
  <si>
    <t>654126</t>
  </si>
  <si>
    <t>puja</t>
  </si>
  <si>
    <t>SSF3965143</t>
  </si>
  <si>
    <t>KUNI BALIYARASINGH</t>
  </si>
  <si>
    <t>14-Jun-2023</t>
  </si>
  <si>
    <t>3.01 Yrs</t>
  </si>
  <si>
    <t>14 Jun 2023</t>
  </si>
  <si>
    <t>10-Aug-2023</t>
  </si>
  <si>
    <t>30-Sep-2025</t>
  </si>
  <si>
    <t>9692694004</t>
  </si>
  <si>
    <t>As per Loan card borrower paid her EMI Rs.2240/- on 10-05-25,Rs.2240/- 10-06-25 , Rs.3556/- on 10-07-25 total Rs.8036/- to LO-Padmalochan Mohapatra /SF0047731 but staff has not Remitted at office.</t>
  </si>
  <si>
    <t>439827</t>
  </si>
  <si>
    <t>MAA SARALA</t>
  </si>
  <si>
    <t>SSF4125012</t>
  </si>
  <si>
    <t>KALPANA PAIKARAYA</t>
  </si>
  <si>
    <t>Kantilo</t>
  </si>
  <si>
    <t>546921</t>
  </si>
  <si>
    <t>SANKAR</t>
  </si>
  <si>
    <t>SID951374802009</t>
  </si>
  <si>
    <t>SUJATA MAHARANA</t>
  </si>
  <si>
    <t>Kantilo C1</t>
  </si>
  <si>
    <t>Kantilo C1 Lipi1</t>
  </si>
  <si>
    <t>SSF2758074</t>
  </si>
  <si>
    <t>OBC</t>
  </si>
  <si>
    <t>AMULYA MAHARANA</t>
  </si>
  <si>
    <t>Nuagaon</t>
  </si>
  <si>
    <t>438216</t>
  </si>
  <si>
    <t>SRIPADA</t>
  </si>
  <si>
    <t>SID951374550512</t>
  </si>
  <si>
    <t>JHARANA PRADHAN</t>
  </si>
  <si>
    <t>438220</t>
  </si>
  <si>
    <t>MAMA</t>
  </si>
  <si>
    <t>SSF4054056</t>
  </si>
  <si>
    <t>PRAMILA NAYAK</t>
  </si>
  <si>
    <t>Asarala</t>
  </si>
  <si>
    <t>625413</t>
  </si>
  <si>
    <t>sai</t>
  </si>
  <si>
    <t>SSF4127184</t>
  </si>
  <si>
    <t>BASANTI PRADHAN</t>
  </si>
  <si>
    <t>393</t>
  </si>
  <si>
    <t>LAXMI</t>
  </si>
  <si>
    <t>SID2125039666</t>
  </si>
  <si>
    <t>MANJUBALA UPADHAYA</t>
  </si>
  <si>
    <t>658987</t>
  </si>
  <si>
    <t>KRUSHNA</t>
  </si>
  <si>
    <t>SID951375309540</t>
  </si>
  <si>
    <t>KANAKALATA MANASINGH</t>
  </si>
  <si>
    <t>Puinchha</t>
  </si>
  <si>
    <t>446885</t>
  </si>
  <si>
    <t>omm</t>
  </si>
  <si>
    <t>SID951373589588</t>
  </si>
  <si>
    <t>RINARANI SINGH</t>
  </si>
  <si>
    <t>Kodua Bareni</t>
  </si>
  <si>
    <t>416</t>
  </si>
  <si>
    <t>JAGA</t>
  </si>
  <si>
    <t>SSF5786955</t>
  </si>
  <si>
    <t>PARBATI MUDULI</t>
  </si>
  <si>
    <t>Thu</t>
  </si>
  <si>
    <t>2.92 Yrs</t>
  </si>
  <si>
    <t>20 Jul 2023</t>
  </si>
  <si>
    <t>17-Apr-2025</t>
  </si>
  <si>
    <t>10</t>
  </si>
  <si>
    <t>3</t>
  </si>
  <si>
    <t>03</t>
  </si>
  <si>
    <t>13 Nov 2020</t>
  </si>
  <si>
    <t>05-Sep-2023</t>
  </si>
  <si>
    <t>28-Feb-2025</t>
  </si>
  <si>
    <t>01-Sep-2024</t>
  </si>
  <si>
    <t>3.75 Yrs</t>
  </si>
  <si>
    <t>20 Sep 2022</t>
  </si>
  <si>
    <t>01-Oct-2024</t>
  </si>
  <si>
    <t>08-May-2026</t>
  </si>
  <si>
    <t>24-Mar-2023</t>
  </si>
  <si>
    <t>7.24 Yrs</t>
  </si>
  <si>
    <t>06 Jan 2021</t>
  </si>
  <si>
    <t>&gt; 6 to 10 Years</t>
  </si>
  <si>
    <t>07-May-2023</t>
  </si>
  <si>
    <t>27-Jun-2023</t>
  </si>
  <si>
    <t>2.98 Yrs</t>
  </si>
  <si>
    <t>27 Jun 2023</t>
  </si>
  <si>
    <t>02-Sep-2025</t>
  </si>
  <si>
    <t>13-Jul-2023</t>
  </si>
  <si>
    <t>2.93 Yrs</t>
  </si>
  <si>
    <t>13 Jul 2023</t>
  </si>
  <si>
    <t>14-May-2025</t>
  </si>
  <si>
    <t>26-Jul-2023</t>
  </si>
  <si>
    <t>7</t>
  </si>
  <si>
    <t>10.72 Yrs</t>
  </si>
  <si>
    <t>27 Sep 2021</t>
  </si>
  <si>
    <t>&gt; 10 Years</t>
  </si>
  <si>
    <t>06-Sep-2023</t>
  </si>
  <si>
    <t>05-Aug-2025</t>
  </si>
  <si>
    <t>07-Feb-2024</t>
  </si>
  <si>
    <t>5.87 Yrs</t>
  </si>
  <si>
    <t>25 Sep 2021</t>
  </si>
  <si>
    <t>11-Feb-2026</t>
  </si>
  <si>
    <t>09-Mar-2024</t>
  </si>
  <si>
    <t>02</t>
  </si>
  <si>
    <t>5</t>
  </si>
  <si>
    <t>8.19 Yrs</t>
  </si>
  <si>
    <t>24 Nov 2020</t>
  </si>
  <si>
    <t>30-Apr-2025</t>
  </si>
  <si>
    <t>23-Mar-2024</t>
  </si>
  <si>
    <t>2.24 Yrs</t>
  </si>
  <si>
    <t>23 Mar 2024</t>
  </si>
  <si>
    <t>10-May-2024</t>
  </si>
  <si>
    <t>20-Sep-2025</t>
  </si>
  <si>
    <t>Confirm from borrower family member and Loan card not found during visit</t>
  </si>
  <si>
    <t>Confirm From group Member borrower Loan card not available and borrower not available during visit</t>
  </si>
  <si>
    <t>Biswanath Swain/SF0056841</t>
  </si>
  <si>
    <t>Antaryami Swain/SF00910309</t>
  </si>
  <si>
    <t>During CLV period I have identified Cash misappropriation of 6 borrower's by LO-Padmalochan Mohapatra of Rs.69346/-, &amp; recovered and posted of Rs.20320/- &amp; Net fraud is Rs.49026/-.</t>
  </si>
  <si>
    <t>SSF4055346</t>
  </si>
  <si>
    <t>Jokiladesh</t>
  </si>
  <si>
    <t>645923</t>
  </si>
  <si>
    <t>santoshi</t>
  </si>
  <si>
    <t>SSF2504342</t>
  </si>
  <si>
    <t>SID951374511859</t>
  </si>
  <si>
    <t>Hanumantaprasad</t>
  </si>
  <si>
    <t>462276</t>
  </si>
  <si>
    <t>gita</t>
  </si>
  <si>
    <t>SID951372882437</t>
  </si>
  <si>
    <t>Karabara</t>
  </si>
  <si>
    <t>429519</t>
  </si>
  <si>
    <t>SHIVAY</t>
  </si>
  <si>
    <t>SID951373371983</t>
  </si>
  <si>
    <t>Gudupada</t>
  </si>
  <si>
    <t>454275</t>
  </si>
  <si>
    <t>arjun</t>
  </si>
  <si>
    <t>SID951373704359</t>
  </si>
  <si>
    <t>Thanapalli</t>
  </si>
  <si>
    <t>433373</t>
  </si>
  <si>
    <t>SRIPADA 2</t>
  </si>
  <si>
    <t>SID951373272522</t>
  </si>
  <si>
    <t>Irrigation</t>
  </si>
  <si>
    <t>SID951374064836</t>
  </si>
  <si>
    <t>42242</t>
  </si>
  <si>
    <t>TRINATHEYA</t>
  </si>
  <si>
    <t>SSF5228560</t>
  </si>
  <si>
    <t>SUKANTI BEHERA</t>
  </si>
  <si>
    <t xml:space="preserve">GITANJALI BARIK </t>
  </si>
  <si>
    <t>TILOTTAMA BARIK</t>
  </si>
  <si>
    <t>NALINI JENA</t>
  </si>
  <si>
    <t>MAMATA BEHERA</t>
  </si>
  <si>
    <t>RANJUTATA BEHERA</t>
  </si>
  <si>
    <t>PRASANTI SWAIN</t>
  </si>
  <si>
    <t>KAMALA BALIARSINGH</t>
  </si>
  <si>
    <t>PAPINA RAULA</t>
  </si>
  <si>
    <t>28-Jun-2024</t>
  </si>
  <si>
    <t>28 Jun 2023</t>
  </si>
  <si>
    <t>06-Aug-2024</t>
  </si>
  <si>
    <t>03-Jun-2026</t>
  </si>
  <si>
    <t>01-Jul-2024</t>
  </si>
  <si>
    <t>GL-2</t>
  </si>
  <si>
    <t>4.03 Yrs</t>
  </si>
  <si>
    <t>14 Mar 2022</t>
  </si>
  <si>
    <t>07-Aug-2024</t>
  </si>
  <si>
    <t>07-Jun-2026</t>
  </si>
  <si>
    <t>GL-5</t>
  </si>
  <si>
    <t>7.55 Yrs</t>
  </si>
  <si>
    <t>20 Aug 2021</t>
  </si>
  <si>
    <t>05-Nov-2024</t>
  </si>
  <si>
    <t>8.81 Yrs</t>
  </si>
  <si>
    <t>22 Feb 2021</t>
  </si>
  <si>
    <t>8.32 Yrs</t>
  </si>
  <si>
    <t>21 Dec 2020</t>
  </si>
  <si>
    <t>11-Nov-2024</t>
  </si>
  <si>
    <t>11-Jun-2026</t>
  </si>
  <si>
    <t>01-Nov-2024</t>
  </si>
  <si>
    <t>8.12 Yrs</t>
  </si>
  <si>
    <t>12 Jan 2021</t>
  </si>
  <si>
    <t>05-Dec-2024</t>
  </si>
  <si>
    <t>10-Jun-2026</t>
  </si>
  <si>
    <t>10-Nov-2024</t>
  </si>
  <si>
    <t>8.36 Yrs</t>
  </si>
  <si>
    <t>12 Oct 2020</t>
  </si>
  <si>
    <t>02-Dec-2024</t>
  </si>
  <si>
    <t>7.86 Yrs</t>
  </si>
  <si>
    <t>24 Mar 2021</t>
  </si>
  <si>
    <t>03-Dec-2024</t>
  </si>
  <si>
    <t>08-Jun-2026</t>
  </si>
  <si>
    <t>29-Nov-2024</t>
  </si>
  <si>
    <t>2.45 Yrs</t>
  </si>
  <si>
    <t>05 Jan 2024</t>
  </si>
  <si>
    <t>01-Jan-2025</t>
  </si>
  <si>
    <t>25-May-2026</t>
  </si>
  <si>
    <t>NUAGAN</t>
  </si>
  <si>
    <t>340</t>
  </si>
  <si>
    <t>maa kali</t>
  </si>
  <si>
    <t>SSF3037699</t>
  </si>
  <si>
    <t>SARMILA JENA</t>
  </si>
  <si>
    <t>13-Nov-2024</t>
  </si>
  <si>
    <t>3.51 Yrs</t>
  </si>
  <si>
    <t>07 Dec 2022</t>
  </si>
  <si>
    <t>10-Dec-2024</t>
  </si>
  <si>
    <t>Antaryami Swain/SF0091039</t>
  </si>
  <si>
    <t>Antaryami Swain</t>
  </si>
  <si>
    <t>SF0091039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</si>
</sst>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6" fillId="0" borderId="1" xfId="0" applyFont="1" applyBorder="1" applyProtection="1"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OR2915</v>
      </c>
      <c r="D5" s="64" t="str">
        <f>IF('Physical Cash at Safe'!D28="Yes", 'Physical Cash at Safe'!A4, 'Borrower Wise Details'!C5)</f>
        <v>Kalapathar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46105</v>
      </c>
      <c r="H5" s="62" t="s">
        <v>263</v>
      </c>
      <c r="I5" s="61">
        <v>46114</v>
      </c>
      <c r="J5" s="79" t="str">
        <f>IF('Physical Cash at Safe'!D28="Yes",'Physical Cash at Safe'!E28,IF('Borrower Wise Details'!D5&lt;&gt;"",'Borrower Wise Details'!D5,""))</f>
        <v>FN26-27-00014</v>
      </c>
      <c r="K5" s="89">
        <v>1</v>
      </c>
      <c r="L5" s="90">
        <v>8340</v>
      </c>
      <c r="M5" s="90">
        <v>0</v>
      </c>
      <c r="N5" s="90" t="s">
        <v>477</v>
      </c>
      <c r="O5" s="90" t="s">
        <v>476</v>
      </c>
      <c r="P5" s="90" t="s">
        <v>264</v>
      </c>
      <c r="Q5" s="90" t="s">
        <v>265</v>
      </c>
      <c r="R5" s="80" t="str">
        <f>IF('Physical Cash at Safe'!$D$28="Yes", 'Physical Cash at Safe'!$A$28, IF('Borrower Wise Details'!F5&lt;&gt;"", 'Borrower Wise Details'!F5, ""))</f>
        <v>Padmalochan Mohapatra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SF0047731</v>
      </c>
      <c r="U5" s="83" t="s">
        <v>266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253</v>
      </c>
      <c r="Z5" s="61">
        <v>46190</v>
      </c>
      <c r="AA5" s="61">
        <v>46195</v>
      </c>
      <c r="AB5" s="61" t="s">
        <v>563</v>
      </c>
      <c r="AC5" s="61" t="s">
        <v>564</v>
      </c>
      <c r="AD5" s="144" t="s">
        <v>428</v>
      </c>
      <c r="AE5" s="61" t="s">
        <v>254</v>
      </c>
      <c r="AF5" s="61" t="s">
        <v>255</v>
      </c>
      <c r="AG5" s="138">
        <v>18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69346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20320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49026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46199</v>
      </c>
      <c r="AO5" s="75" t="s">
        <v>478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4" sqref="S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OR2915</v>
      </c>
      <c r="C5" s="50" t="str">
        <f>IF('Fraud Investigation Report'!D5="", "", 'Fraud Investigation Report'!D5)</f>
        <v>Kalapathar</v>
      </c>
      <c r="D5" s="73" t="str">
        <f>IF(OR('Fraud Investigation Report'!R5="", 'Fraud Investigation Report'!R5=0), "", 'Fraud Investigation Report'!R5)</f>
        <v>Padmalochan Mohapatra</v>
      </c>
      <c r="E5" s="73" t="str">
        <f>IF(OR('Fraud Investigation Report'!T5="", 'Fraud Investigation Report'!T5=0), "", 'Fraud Investigation Report'!T5)</f>
        <v>SF0047731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FN26-27-00014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64346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5000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69346</v>
      </c>
      <c r="O5" s="104">
        <f>IFERROR('Fraud Investigation Report'!AJ5+'Fraud Investigation Report'!AK5,"")</f>
        <v>20320</v>
      </c>
      <c r="P5" s="103">
        <f>IF(AND(N5="", O5=""), "", IF(O5="", N5, N5 - IF(ISNUMBER(O5), O5, 0)))</f>
        <v>49026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4" sqref="A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276</v>
      </c>
      <c r="B4" s="41" t="s">
        <v>277</v>
      </c>
      <c r="C4" s="41" t="s">
        <v>275</v>
      </c>
      <c r="D4" s="41" t="s">
        <v>275</v>
      </c>
      <c r="E4" s="41" t="s">
        <v>274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46191</v>
      </c>
      <c r="C6" s="18">
        <v>46190</v>
      </c>
      <c r="D6" s="18">
        <v>46191</v>
      </c>
      <c r="E6" s="19">
        <v>0.29166666666666669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</v>
      </c>
      <c r="C11" s="23">
        <f>B11*A11</f>
        <v>1500</v>
      </c>
      <c r="D11" s="25">
        <v>3</v>
      </c>
      <c r="E11" s="23">
        <f t="shared" ref="E11:E17" si="0">D11*A11</f>
        <v>1500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1500</v>
      </c>
      <c r="D19" s="30" t="s">
        <v>71</v>
      </c>
      <c r="E19" s="31">
        <f>SUM(E10:E18)</f>
        <v>1500</v>
      </c>
    </row>
    <row r="20" spans="1:5" ht="30" customHeight="1" x14ac:dyDescent="0.35">
      <c r="A20" s="166" t="s">
        <v>91</v>
      </c>
      <c r="B20" s="167"/>
      <c r="C20" s="32">
        <v>1500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77" t="s">
        <v>261</v>
      </c>
      <c r="E32" s="178"/>
    </row>
    <row r="33" spans="1:5" ht="18" customHeight="1" x14ac:dyDescent="0.35">
      <c r="A33" s="37" t="s">
        <v>77</v>
      </c>
      <c r="B33" s="126" t="s">
        <v>260</v>
      </c>
      <c r="C33" s="39" t="s">
        <v>78</v>
      </c>
      <c r="D33" s="170" t="s">
        <v>259</v>
      </c>
      <c r="E33" s="171"/>
    </row>
    <row r="34" spans="1:5" ht="26" x14ac:dyDescent="0.35">
      <c r="A34" s="39" t="s">
        <v>198</v>
      </c>
      <c r="B34" s="126" t="s">
        <v>267</v>
      </c>
      <c r="C34" s="39" t="s">
        <v>199</v>
      </c>
      <c r="D34" s="172" t="s">
        <v>269</v>
      </c>
      <c r="E34" s="173"/>
    </row>
    <row r="35" spans="1:5" ht="26" x14ac:dyDescent="0.35">
      <c r="A35" s="39" t="s">
        <v>200</v>
      </c>
      <c r="B35" s="126" t="s">
        <v>268</v>
      </c>
      <c r="C35" s="39" t="s">
        <v>202</v>
      </c>
      <c r="D35" s="172" t="s">
        <v>270</v>
      </c>
      <c r="E35" s="173"/>
    </row>
    <row r="36" spans="1:5" ht="25.5" customHeight="1" x14ac:dyDescent="0.35">
      <c r="A36" s="39" t="s">
        <v>201</v>
      </c>
      <c r="B36" s="127" t="s">
        <v>257</v>
      </c>
      <c r="C36" s="39" t="s">
        <v>203</v>
      </c>
      <c r="D36" s="174" t="s">
        <v>262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OR2915</v>
      </c>
      <c r="C5" s="60" t="str">
        <f>IF('Loan Outstanding Report'!$H$5="", "", 'Loan Outstanding Report'!$H$5)</f>
        <v>Kalapathar</v>
      </c>
      <c r="D5" s="128" t="s">
        <v>271</v>
      </c>
      <c r="E5" s="66">
        <v>46121</v>
      </c>
      <c r="F5" s="92" t="s">
        <v>272</v>
      </c>
      <c r="G5" s="49" t="s">
        <v>273</v>
      </c>
      <c r="H5" s="49" t="s">
        <v>257</v>
      </c>
      <c r="I5" s="49" t="s">
        <v>279</v>
      </c>
      <c r="J5" s="49" t="s">
        <v>282</v>
      </c>
      <c r="K5" s="49" t="s">
        <v>286</v>
      </c>
      <c r="L5" s="11">
        <v>352213696</v>
      </c>
      <c r="M5" s="67" t="s">
        <v>287</v>
      </c>
      <c r="N5" s="49">
        <v>52000</v>
      </c>
      <c r="O5" s="49">
        <v>2780</v>
      </c>
      <c r="P5" s="67" t="s">
        <v>127</v>
      </c>
      <c r="Q5" s="88">
        <v>45568</v>
      </c>
      <c r="R5" s="49">
        <v>8340</v>
      </c>
      <c r="S5" s="49">
        <v>0</v>
      </c>
      <c r="T5" s="49">
        <v>0</v>
      </c>
      <c r="U5" s="68">
        <f t="shared" ref="U5:U69" si="0">IF(AND(ISBLANK(R5),ISBLANK(S5),ISBLANK(T5)),"",R5-(S5+T5))</f>
        <v>8340</v>
      </c>
      <c r="V5" s="42" t="s">
        <v>182</v>
      </c>
      <c r="W5" s="69" t="s">
        <v>297</v>
      </c>
    </row>
    <row r="6" spans="1:23" ht="30" customHeight="1" x14ac:dyDescent="0.3">
      <c r="A6" s="65">
        <v>2</v>
      </c>
      <c r="B6" s="60" t="str">
        <f>IF(J6&lt;&gt;"", $B$5, "")</f>
        <v>OR2915</v>
      </c>
      <c r="C6" s="50" t="str">
        <f>IF(J6&lt;&gt;"", $C$5, "")</f>
        <v>Kalapathar</v>
      </c>
      <c r="D6" s="50" t="str">
        <f>IF(J6&lt;&gt;"", $D$5, "")</f>
        <v>FN26-27-00014</v>
      </c>
      <c r="E6" s="66">
        <v>46190</v>
      </c>
      <c r="F6" s="50" t="str">
        <f>IF(J6&lt;&gt;"", $F$5, "")</f>
        <v>Padmalochan Mohapatra</v>
      </c>
      <c r="G6" s="50" t="str">
        <f>IF(J6&lt;&gt;"", $G$5, "")</f>
        <v>SF0047731</v>
      </c>
      <c r="H6" s="50" t="str">
        <f>IF(J6&lt;&gt;"", $H$5, "")</f>
        <v>LO</v>
      </c>
      <c r="I6" s="49" t="s">
        <v>302</v>
      </c>
      <c r="J6" s="49" t="s">
        <v>324</v>
      </c>
      <c r="K6" s="49" t="s">
        <v>325</v>
      </c>
      <c r="L6" s="11">
        <v>355830845</v>
      </c>
      <c r="M6" s="67" t="s">
        <v>326</v>
      </c>
      <c r="N6" s="49">
        <v>42000</v>
      </c>
      <c r="O6" s="49">
        <v>2240</v>
      </c>
      <c r="P6" s="67" t="s">
        <v>127</v>
      </c>
      <c r="Q6" s="67">
        <v>45789</v>
      </c>
      <c r="R6" s="49">
        <v>4480</v>
      </c>
      <c r="S6" s="49">
        <v>0</v>
      </c>
      <c r="T6" s="49">
        <v>0</v>
      </c>
      <c r="U6" s="68">
        <f t="shared" si="0"/>
        <v>4480</v>
      </c>
      <c r="V6" s="42" t="s">
        <v>182</v>
      </c>
      <c r="W6" s="69" t="s">
        <v>365</v>
      </c>
    </row>
    <row r="7" spans="1:23" ht="30" customHeight="1" x14ac:dyDescent="0.3">
      <c r="A7" s="65">
        <v>3</v>
      </c>
      <c r="B7" s="60" t="str">
        <f t="shared" ref="B7:B70" si="1">IF(J7&lt;&gt;"", $B$5, "")</f>
        <v>OR2915</v>
      </c>
      <c r="C7" s="50" t="str">
        <f t="shared" ref="C7:C70" si="2">IF(J7&lt;&gt;"", $C$5, "")</f>
        <v>Kalapathar</v>
      </c>
      <c r="D7" s="50" t="str">
        <f t="shared" ref="D7:D70" si="3">IF(J7&lt;&gt;"", $D$5, "")</f>
        <v>FN26-27-00014</v>
      </c>
      <c r="E7" s="66">
        <v>46190</v>
      </c>
      <c r="F7" s="50" t="str">
        <f t="shared" ref="F7:F70" si="4">IF(J7&lt;&gt;"", $F$5, "")</f>
        <v>Padmalochan Mohapatra</v>
      </c>
      <c r="G7" s="50" t="str">
        <f t="shared" ref="G7:G70" si="5">IF(J7&lt;&gt;"", $G$5, "")</f>
        <v>SF0047731</v>
      </c>
      <c r="H7" s="50" t="str">
        <f t="shared" ref="H7:H70" si="6">IF(J7&lt;&gt;"", $H$5, "")</f>
        <v>LO</v>
      </c>
      <c r="I7" s="49" t="s">
        <v>334</v>
      </c>
      <c r="J7" s="49" t="s">
        <v>336</v>
      </c>
      <c r="K7" s="49" t="s">
        <v>337</v>
      </c>
      <c r="L7" s="11">
        <v>352086405</v>
      </c>
      <c r="M7" s="67" t="s">
        <v>338</v>
      </c>
      <c r="N7" s="49">
        <v>52000</v>
      </c>
      <c r="O7" s="49">
        <v>2780</v>
      </c>
      <c r="P7" s="67" t="s">
        <v>127</v>
      </c>
      <c r="Q7" s="67">
        <v>45597</v>
      </c>
      <c r="R7" s="49">
        <v>13900</v>
      </c>
      <c r="S7" s="49">
        <v>8500</v>
      </c>
      <c r="T7" s="49">
        <v>0</v>
      </c>
      <c r="U7" s="68">
        <f t="shared" si="0"/>
        <v>5400</v>
      </c>
      <c r="V7" s="42" t="s">
        <v>182</v>
      </c>
      <c r="W7" s="69" t="s">
        <v>363</v>
      </c>
    </row>
    <row r="8" spans="1:23" ht="30" customHeight="1" x14ac:dyDescent="0.3">
      <c r="A8" s="65">
        <v>4</v>
      </c>
      <c r="B8" s="60" t="str">
        <f t="shared" si="1"/>
        <v>OR2915</v>
      </c>
      <c r="C8" s="50" t="str">
        <f t="shared" si="2"/>
        <v>Kalapathar</v>
      </c>
      <c r="D8" s="50" t="str">
        <f t="shared" si="3"/>
        <v>FN26-27-00014</v>
      </c>
      <c r="E8" s="66">
        <v>46191</v>
      </c>
      <c r="F8" s="50" t="str">
        <f t="shared" si="4"/>
        <v>Padmalochan Mohapatra</v>
      </c>
      <c r="G8" s="50" t="str">
        <f t="shared" si="5"/>
        <v>SF0047731</v>
      </c>
      <c r="H8" s="50" t="str">
        <f t="shared" si="6"/>
        <v>LO</v>
      </c>
      <c r="I8" s="49" t="s">
        <v>279</v>
      </c>
      <c r="J8" s="49" t="s">
        <v>345</v>
      </c>
      <c r="K8" s="49" t="s">
        <v>346</v>
      </c>
      <c r="L8" s="11">
        <v>352361208</v>
      </c>
      <c r="M8" s="67" t="s">
        <v>347</v>
      </c>
      <c r="N8" s="49">
        <v>42000</v>
      </c>
      <c r="O8" s="49">
        <v>2240</v>
      </c>
      <c r="P8" s="67" t="s">
        <v>129</v>
      </c>
      <c r="Q8" s="67">
        <v>45758</v>
      </c>
      <c r="R8" s="49">
        <v>5000</v>
      </c>
      <c r="S8" s="49">
        <v>0</v>
      </c>
      <c r="T8" s="49">
        <v>0</v>
      </c>
      <c r="U8" s="68">
        <f t="shared" si="0"/>
        <v>5000</v>
      </c>
      <c r="V8" s="42" t="s">
        <v>183</v>
      </c>
      <c r="W8" s="69" t="s">
        <v>353</v>
      </c>
    </row>
    <row r="9" spans="1:23" ht="30" customHeight="1" x14ac:dyDescent="0.3">
      <c r="A9" s="65">
        <v>5</v>
      </c>
      <c r="B9" s="60" t="str">
        <f t="shared" si="1"/>
        <v>OR2915</v>
      </c>
      <c r="C9" s="50" t="str">
        <f t="shared" si="2"/>
        <v>Kalapathar</v>
      </c>
      <c r="D9" s="50" t="str">
        <f t="shared" si="3"/>
        <v>FN26-27-00014</v>
      </c>
      <c r="E9" s="66">
        <v>46191</v>
      </c>
      <c r="F9" s="50" t="str">
        <f t="shared" si="4"/>
        <v>Padmalochan Mohapatra</v>
      </c>
      <c r="G9" s="50" t="str">
        <f t="shared" si="5"/>
        <v>SF0047731</v>
      </c>
      <c r="H9" s="50" t="str">
        <f t="shared" si="6"/>
        <v>LO</v>
      </c>
      <c r="I9" s="49" t="s">
        <v>302</v>
      </c>
      <c r="J9" s="49" t="s">
        <v>354</v>
      </c>
      <c r="K9" s="49" t="s">
        <v>356</v>
      </c>
      <c r="L9" s="11">
        <v>356327016</v>
      </c>
      <c r="M9" s="67" t="s">
        <v>357</v>
      </c>
      <c r="N9" s="49">
        <v>40000</v>
      </c>
      <c r="O9" s="49">
        <v>2690</v>
      </c>
      <c r="P9" s="67" t="s">
        <v>127</v>
      </c>
      <c r="Q9" s="67">
        <v>45544</v>
      </c>
      <c r="R9" s="49">
        <v>29590</v>
      </c>
      <c r="S9" s="49">
        <v>11820</v>
      </c>
      <c r="T9" s="49">
        <v>0</v>
      </c>
      <c r="U9" s="68">
        <f t="shared" si="0"/>
        <v>17770</v>
      </c>
      <c r="V9" s="42" t="s">
        <v>182</v>
      </c>
      <c r="W9" s="69" t="s">
        <v>364</v>
      </c>
    </row>
    <row r="10" spans="1:23" ht="30" customHeight="1" x14ac:dyDescent="0.3">
      <c r="A10" s="65">
        <v>6</v>
      </c>
      <c r="B10" s="60" t="str">
        <f t="shared" si="1"/>
        <v>OR2915</v>
      </c>
      <c r="C10" s="50" t="str">
        <f t="shared" si="2"/>
        <v>Kalapathar</v>
      </c>
      <c r="D10" s="50" t="str">
        <f t="shared" si="3"/>
        <v>FN26-27-00014</v>
      </c>
      <c r="E10" s="66">
        <v>46192</v>
      </c>
      <c r="F10" s="50" t="str">
        <f t="shared" si="4"/>
        <v>Padmalochan Mohapatra</v>
      </c>
      <c r="G10" s="50" t="str">
        <f t="shared" si="5"/>
        <v>SF0047731</v>
      </c>
      <c r="H10" s="50" t="str">
        <f t="shared" si="6"/>
        <v>LO</v>
      </c>
      <c r="I10" s="49" t="s">
        <v>367</v>
      </c>
      <c r="J10" s="49" t="s">
        <v>369</v>
      </c>
      <c r="K10" s="49" t="s">
        <v>370</v>
      </c>
      <c r="L10" s="11">
        <v>351793886</v>
      </c>
      <c r="M10" s="67" t="s">
        <v>371</v>
      </c>
      <c r="N10" s="49">
        <v>42000</v>
      </c>
      <c r="O10" s="49">
        <v>2240</v>
      </c>
      <c r="P10" s="67" t="s">
        <v>127</v>
      </c>
      <c r="Q10" s="67">
        <v>45787</v>
      </c>
      <c r="R10" s="49">
        <v>8036</v>
      </c>
      <c r="S10" s="49">
        <v>0</v>
      </c>
      <c r="T10" s="49">
        <v>0</v>
      </c>
      <c r="U10" s="68">
        <f t="shared" si="0"/>
        <v>8036</v>
      </c>
      <c r="V10" s="42" t="s">
        <v>182</v>
      </c>
      <c r="W10" s="69" t="s">
        <v>377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customFormat="1" ht="23" x14ac:dyDescent="0.35">
      <c r="A5" s="136">
        <v>1</v>
      </c>
      <c r="B5" s="124" t="s">
        <v>274</v>
      </c>
      <c r="C5" s="124" t="s">
        <v>256</v>
      </c>
      <c r="D5" s="124" t="s">
        <v>275</v>
      </c>
      <c r="E5" s="124" t="s">
        <v>275</v>
      </c>
      <c r="F5" s="124" t="s">
        <v>275</v>
      </c>
      <c r="G5" s="124" t="s">
        <v>276</v>
      </c>
      <c r="H5" s="124" t="s">
        <v>277</v>
      </c>
      <c r="I5" s="124">
        <v>65328</v>
      </c>
      <c r="J5" s="124" t="s">
        <v>278</v>
      </c>
      <c r="K5" s="124">
        <v>65328</v>
      </c>
      <c r="L5" s="124" t="s">
        <v>268</v>
      </c>
      <c r="M5" s="124" t="s">
        <v>267</v>
      </c>
      <c r="N5" s="124">
        <v>291386</v>
      </c>
      <c r="O5" s="124" t="s">
        <v>279</v>
      </c>
      <c r="P5" s="124">
        <v>384729</v>
      </c>
      <c r="Q5" s="124" t="s">
        <v>280</v>
      </c>
      <c r="R5" s="124" t="s">
        <v>281</v>
      </c>
      <c r="S5" s="124" t="s">
        <v>282</v>
      </c>
      <c r="T5" s="124" t="s">
        <v>282</v>
      </c>
      <c r="U5" s="124" t="s">
        <v>283</v>
      </c>
      <c r="V5" s="124" t="s">
        <v>284</v>
      </c>
      <c r="W5" s="124">
        <v>541</v>
      </c>
      <c r="X5" s="124" t="s">
        <v>285</v>
      </c>
      <c r="Y5" s="124">
        <v>352213696</v>
      </c>
      <c r="Z5" s="124" t="s">
        <v>286</v>
      </c>
      <c r="AA5" s="145" t="s">
        <v>287</v>
      </c>
      <c r="AB5" s="125">
        <v>52000</v>
      </c>
      <c r="AC5" s="124" t="s">
        <v>288</v>
      </c>
      <c r="AD5" s="124">
        <v>24</v>
      </c>
      <c r="AE5" s="124" t="s">
        <v>289</v>
      </c>
      <c r="AF5" s="124" t="s">
        <v>290</v>
      </c>
      <c r="AG5" s="145" t="s">
        <v>291</v>
      </c>
      <c r="AH5" s="124" t="s">
        <v>292</v>
      </c>
      <c r="AI5" s="145" t="s">
        <v>293</v>
      </c>
      <c r="AJ5" s="125">
        <v>2780</v>
      </c>
      <c r="AK5" s="125">
        <v>2780</v>
      </c>
      <c r="AL5" s="145" t="s">
        <v>294</v>
      </c>
      <c r="AM5" s="125">
        <v>52000</v>
      </c>
      <c r="AN5" s="125">
        <v>15499</v>
      </c>
      <c r="AO5" s="125">
        <v>67499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4">
        <v>34</v>
      </c>
      <c r="AW5" s="94"/>
      <c r="AX5" s="94"/>
      <c r="AY5" s="146"/>
      <c r="AZ5" s="94"/>
      <c r="BA5" s="94"/>
      <c r="BB5" s="141" t="s">
        <v>295</v>
      </c>
      <c r="BC5" s="94"/>
      <c r="BD5" s="94"/>
      <c r="BE5" s="125">
        <v>0</v>
      </c>
      <c r="BF5" s="124" t="s">
        <v>282</v>
      </c>
      <c r="BG5" s="147" t="s">
        <v>298</v>
      </c>
      <c r="BH5" s="137" t="s">
        <v>296</v>
      </c>
      <c r="BI5" s="132" t="s">
        <v>100</v>
      </c>
      <c r="BJ5" s="137">
        <v>46121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8340</v>
      </c>
      <c r="BP5" s="134" t="s">
        <v>182</v>
      </c>
      <c r="BQ5" s="139" t="s">
        <v>297</v>
      </c>
    </row>
    <row r="6" spans="1:69" customFormat="1" ht="23" x14ac:dyDescent="0.35">
      <c r="A6" s="136">
        <v>2</v>
      </c>
      <c r="B6" s="141" t="s">
        <v>274</v>
      </c>
      <c r="C6" s="141" t="s">
        <v>256</v>
      </c>
      <c r="D6" s="141" t="s">
        <v>275</v>
      </c>
      <c r="E6" s="141" t="s">
        <v>275</v>
      </c>
      <c r="F6" s="141" t="s">
        <v>275</v>
      </c>
      <c r="G6" s="141" t="s">
        <v>276</v>
      </c>
      <c r="H6" s="141" t="s">
        <v>277</v>
      </c>
      <c r="I6" s="141">
        <v>66369</v>
      </c>
      <c r="J6" s="141" t="s">
        <v>299</v>
      </c>
      <c r="K6" s="141">
        <v>66369</v>
      </c>
      <c r="L6" s="141" t="s">
        <v>300</v>
      </c>
      <c r="M6" s="141" t="s">
        <v>301</v>
      </c>
      <c r="N6" s="141">
        <v>112581</v>
      </c>
      <c r="O6" s="141" t="s">
        <v>302</v>
      </c>
      <c r="P6" s="141">
        <v>604259</v>
      </c>
      <c r="Q6" s="141" t="s">
        <v>323</v>
      </c>
      <c r="R6" s="141" t="s">
        <v>281</v>
      </c>
      <c r="S6" s="141" t="s">
        <v>324</v>
      </c>
      <c r="T6" s="141" t="s">
        <v>324</v>
      </c>
      <c r="U6" s="141" t="s">
        <v>283</v>
      </c>
      <c r="V6" s="141" t="s">
        <v>284</v>
      </c>
      <c r="W6" s="141">
        <v>541</v>
      </c>
      <c r="X6" s="141" t="s">
        <v>285</v>
      </c>
      <c r="Y6" s="141">
        <v>355830845</v>
      </c>
      <c r="Z6" s="141" t="s">
        <v>325</v>
      </c>
      <c r="AA6" s="141" t="s">
        <v>326</v>
      </c>
      <c r="AB6" s="142">
        <v>42000</v>
      </c>
      <c r="AC6" s="141" t="s">
        <v>309</v>
      </c>
      <c r="AD6" s="141">
        <v>24</v>
      </c>
      <c r="AE6" s="141" t="s">
        <v>327</v>
      </c>
      <c r="AF6" s="141" t="s">
        <v>328</v>
      </c>
      <c r="AG6" s="141" t="s">
        <v>329</v>
      </c>
      <c r="AH6" s="141" t="s">
        <v>313</v>
      </c>
      <c r="AI6" s="141" t="s">
        <v>330</v>
      </c>
      <c r="AJ6" s="142">
        <v>2240</v>
      </c>
      <c r="AK6" s="142">
        <v>2240</v>
      </c>
      <c r="AL6" s="141" t="s">
        <v>331</v>
      </c>
      <c r="AM6" s="142">
        <v>23862.18</v>
      </c>
      <c r="AN6" s="142">
        <v>9737.82</v>
      </c>
      <c r="AO6" s="142">
        <v>33600</v>
      </c>
      <c r="AP6" s="142">
        <v>18137.82</v>
      </c>
      <c r="AQ6" s="142">
        <v>1963.18</v>
      </c>
      <c r="AR6" s="142">
        <v>20101</v>
      </c>
      <c r="AS6" s="142">
        <v>18137.82</v>
      </c>
      <c r="AT6" s="142">
        <v>1963.18</v>
      </c>
      <c r="AU6" s="142">
        <v>20101</v>
      </c>
      <c r="AV6" s="141">
        <v>27</v>
      </c>
      <c r="AW6" s="143"/>
      <c r="AX6" s="143"/>
      <c r="AY6" s="143"/>
      <c r="AZ6" s="143"/>
      <c r="BA6" s="143"/>
      <c r="BB6" s="141" t="s">
        <v>321</v>
      </c>
      <c r="BC6" s="143"/>
      <c r="BD6" s="141"/>
      <c r="BE6" s="142">
        <v>0</v>
      </c>
      <c r="BF6" s="141" t="s">
        <v>324</v>
      </c>
      <c r="BG6" s="136" t="s">
        <v>332</v>
      </c>
      <c r="BH6" s="137" t="s">
        <v>296</v>
      </c>
      <c r="BI6" s="132" t="s">
        <v>100</v>
      </c>
      <c r="BJ6" s="137">
        <v>46190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32">
        <v>4480</v>
      </c>
      <c r="BP6" s="134" t="s">
        <v>182</v>
      </c>
      <c r="BQ6" s="151" t="s">
        <v>365</v>
      </c>
    </row>
    <row r="7" spans="1:69" customFormat="1" ht="23" x14ac:dyDescent="0.35">
      <c r="A7" s="136">
        <v>3</v>
      </c>
      <c r="B7" s="141" t="s">
        <v>274</v>
      </c>
      <c r="C7" s="141" t="s">
        <v>256</v>
      </c>
      <c r="D7" s="141" t="s">
        <v>275</v>
      </c>
      <c r="E7" s="141" t="s">
        <v>275</v>
      </c>
      <c r="F7" s="141" t="s">
        <v>275</v>
      </c>
      <c r="G7" s="141" t="s">
        <v>276</v>
      </c>
      <c r="H7" s="141" t="s">
        <v>277</v>
      </c>
      <c r="I7" s="141">
        <v>65672</v>
      </c>
      <c r="J7" s="141" t="s">
        <v>333</v>
      </c>
      <c r="K7" s="141">
        <v>65672</v>
      </c>
      <c r="L7" s="141" t="s">
        <v>300</v>
      </c>
      <c r="M7" s="141" t="s">
        <v>301</v>
      </c>
      <c r="N7" s="141">
        <v>125945</v>
      </c>
      <c r="O7" s="141" t="s">
        <v>334</v>
      </c>
      <c r="P7" s="141">
        <v>170622</v>
      </c>
      <c r="Q7" s="141" t="s">
        <v>335</v>
      </c>
      <c r="R7" s="141" t="s">
        <v>281</v>
      </c>
      <c r="S7" s="141" t="s">
        <v>336</v>
      </c>
      <c r="T7" s="141" t="s">
        <v>336</v>
      </c>
      <c r="U7" s="141" t="s">
        <v>283</v>
      </c>
      <c r="V7" s="141" t="s">
        <v>284</v>
      </c>
      <c r="W7" s="141">
        <v>541</v>
      </c>
      <c r="X7" s="141" t="s">
        <v>285</v>
      </c>
      <c r="Y7" s="141">
        <v>352086405</v>
      </c>
      <c r="Z7" s="141" t="s">
        <v>337</v>
      </c>
      <c r="AA7" s="124" t="s">
        <v>338</v>
      </c>
      <c r="AB7" s="125">
        <v>52000</v>
      </c>
      <c r="AC7" s="124" t="s">
        <v>339</v>
      </c>
      <c r="AD7" s="124">
        <v>24</v>
      </c>
      <c r="AE7" s="124" t="s">
        <v>289</v>
      </c>
      <c r="AF7" s="124" t="s">
        <v>340</v>
      </c>
      <c r="AG7" s="124" t="s">
        <v>341</v>
      </c>
      <c r="AH7" s="124" t="s">
        <v>292</v>
      </c>
      <c r="AI7" s="124" t="s">
        <v>342</v>
      </c>
      <c r="AJ7" s="125">
        <v>2780</v>
      </c>
      <c r="AK7" s="125">
        <v>2780</v>
      </c>
      <c r="AL7" s="124" t="s">
        <v>343</v>
      </c>
      <c r="AM7" s="125">
        <v>52000</v>
      </c>
      <c r="AN7" s="125">
        <v>11559.15</v>
      </c>
      <c r="AO7" s="125">
        <v>63559.15</v>
      </c>
      <c r="AP7" s="125">
        <v>0</v>
      </c>
      <c r="AQ7" s="125">
        <v>2866.85</v>
      </c>
      <c r="AR7" s="125">
        <v>2866.85</v>
      </c>
      <c r="AS7" s="125">
        <v>0</v>
      </c>
      <c r="AT7" s="125">
        <v>0</v>
      </c>
      <c r="AU7" s="125">
        <v>0</v>
      </c>
      <c r="AV7" s="124">
        <v>14</v>
      </c>
      <c r="AW7" s="124"/>
      <c r="AX7" s="124"/>
      <c r="AY7" s="124"/>
      <c r="AZ7" s="124"/>
      <c r="BA7" s="124"/>
      <c r="BB7" s="124" t="s">
        <v>295</v>
      </c>
      <c r="BC7" s="124"/>
      <c r="BD7" s="141"/>
      <c r="BE7" s="142">
        <v>0</v>
      </c>
      <c r="BF7" s="141" t="s">
        <v>336</v>
      </c>
      <c r="BG7" s="124" t="s">
        <v>344</v>
      </c>
      <c r="BH7" s="137" t="s">
        <v>296</v>
      </c>
      <c r="BI7" s="132" t="s">
        <v>100</v>
      </c>
      <c r="BJ7" s="137">
        <v>46190</v>
      </c>
      <c r="BK7" s="132" t="s">
        <v>103</v>
      </c>
      <c r="BL7" s="132" t="s">
        <v>108</v>
      </c>
      <c r="BM7" s="133" t="s">
        <v>180</v>
      </c>
      <c r="BN7" s="94" t="s">
        <v>221</v>
      </c>
      <c r="BO7" s="132">
        <v>13900</v>
      </c>
      <c r="BP7" s="134" t="s">
        <v>182</v>
      </c>
      <c r="BQ7" s="151" t="s">
        <v>363</v>
      </c>
    </row>
    <row r="8" spans="1:69" customFormat="1" ht="23" x14ac:dyDescent="0.35">
      <c r="A8" s="136">
        <v>4</v>
      </c>
      <c r="B8" s="141" t="s">
        <v>274</v>
      </c>
      <c r="C8" s="141" t="s">
        <v>256</v>
      </c>
      <c r="D8" s="141" t="s">
        <v>275</v>
      </c>
      <c r="E8" s="141" t="s">
        <v>275</v>
      </c>
      <c r="F8" s="141" t="s">
        <v>275</v>
      </c>
      <c r="G8" s="141" t="s">
        <v>276</v>
      </c>
      <c r="H8" s="141" t="s">
        <v>277</v>
      </c>
      <c r="I8" s="141">
        <v>65328</v>
      </c>
      <c r="J8" s="141" t="s">
        <v>278</v>
      </c>
      <c r="K8" s="141">
        <v>65328</v>
      </c>
      <c r="L8" s="141" t="s">
        <v>268</v>
      </c>
      <c r="M8" s="141" t="s">
        <v>267</v>
      </c>
      <c r="N8" s="141">
        <v>105123</v>
      </c>
      <c r="O8" s="141" t="s">
        <v>279</v>
      </c>
      <c r="P8" s="141">
        <v>144462</v>
      </c>
      <c r="Q8" s="141" t="s">
        <v>280</v>
      </c>
      <c r="R8" s="141" t="s">
        <v>281</v>
      </c>
      <c r="S8" s="141" t="s">
        <v>345</v>
      </c>
      <c r="T8" s="141" t="s">
        <v>345</v>
      </c>
      <c r="U8" s="141" t="s">
        <v>283</v>
      </c>
      <c r="V8" s="141" t="s">
        <v>284</v>
      </c>
      <c r="W8" s="141">
        <v>541</v>
      </c>
      <c r="X8" s="141" t="s">
        <v>285</v>
      </c>
      <c r="Y8" s="141">
        <v>352361208</v>
      </c>
      <c r="Z8" s="141" t="s">
        <v>346</v>
      </c>
      <c r="AA8" s="141" t="s">
        <v>347</v>
      </c>
      <c r="AB8" s="141">
        <v>42000</v>
      </c>
      <c r="AC8" s="142" t="s">
        <v>288</v>
      </c>
      <c r="AD8" s="142">
        <v>24</v>
      </c>
      <c r="AE8" s="141" t="s">
        <v>327</v>
      </c>
      <c r="AF8" s="142" t="s">
        <v>348</v>
      </c>
      <c r="AG8" s="142" t="s">
        <v>349</v>
      </c>
      <c r="AH8" s="142" t="s">
        <v>313</v>
      </c>
      <c r="AI8" s="142" t="s">
        <v>293</v>
      </c>
      <c r="AJ8" s="142">
        <v>2240</v>
      </c>
      <c r="AK8" s="142">
        <v>2240</v>
      </c>
      <c r="AL8" s="142" t="s">
        <v>350</v>
      </c>
      <c r="AM8" s="142">
        <v>33145.24</v>
      </c>
      <c r="AN8" s="142">
        <v>11654.76</v>
      </c>
      <c r="AO8" s="141">
        <v>44800</v>
      </c>
      <c r="AP8" s="124">
        <v>8854.76</v>
      </c>
      <c r="AQ8" s="124">
        <v>484.24</v>
      </c>
      <c r="AR8" s="124">
        <v>9339</v>
      </c>
      <c r="AS8" s="124">
        <v>8854.76</v>
      </c>
      <c r="AT8" s="124">
        <v>484.24</v>
      </c>
      <c r="AU8" s="141">
        <v>9339</v>
      </c>
      <c r="AV8" s="124">
        <v>35</v>
      </c>
      <c r="AW8" s="124"/>
      <c r="AX8" s="124"/>
      <c r="AY8" s="124"/>
      <c r="AZ8" s="124"/>
      <c r="BA8" s="124"/>
      <c r="BB8" s="124" t="s">
        <v>321</v>
      </c>
      <c r="BC8" s="124"/>
      <c r="BD8" s="141"/>
      <c r="BE8" s="142">
        <v>0</v>
      </c>
      <c r="BF8" s="141" t="s">
        <v>345</v>
      </c>
      <c r="BG8" s="124" t="s">
        <v>352</v>
      </c>
      <c r="BH8" s="137" t="s">
        <v>296</v>
      </c>
      <c r="BI8" s="132" t="s">
        <v>100</v>
      </c>
      <c r="BJ8" s="137">
        <v>46191</v>
      </c>
      <c r="BK8" s="132" t="s">
        <v>103</v>
      </c>
      <c r="BL8" s="132" t="s">
        <v>108</v>
      </c>
      <c r="BM8" s="133" t="s">
        <v>181</v>
      </c>
      <c r="BN8" s="132" t="s">
        <v>221</v>
      </c>
      <c r="BO8" s="132">
        <v>5000</v>
      </c>
      <c r="BP8" s="134" t="s">
        <v>183</v>
      </c>
      <c r="BQ8" s="139" t="s">
        <v>353</v>
      </c>
    </row>
    <row r="9" spans="1:69" customFormat="1" ht="23" x14ac:dyDescent="0.35">
      <c r="A9" s="136">
        <v>5</v>
      </c>
      <c r="B9" s="141" t="s">
        <v>274</v>
      </c>
      <c r="C9" s="141" t="s">
        <v>256</v>
      </c>
      <c r="D9" s="141" t="s">
        <v>275</v>
      </c>
      <c r="E9" s="141" t="s">
        <v>275</v>
      </c>
      <c r="F9" s="141" t="s">
        <v>275</v>
      </c>
      <c r="G9" s="141" t="s">
        <v>276</v>
      </c>
      <c r="H9" s="141" t="s">
        <v>277</v>
      </c>
      <c r="I9" s="141">
        <v>66369</v>
      </c>
      <c r="J9" s="141" t="s">
        <v>299</v>
      </c>
      <c r="K9" s="141">
        <v>66369</v>
      </c>
      <c r="L9" s="141" t="s">
        <v>300</v>
      </c>
      <c r="M9" s="141" t="s">
        <v>301</v>
      </c>
      <c r="N9" s="141">
        <v>112581</v>
      </c>
      <c r="O9" s="141" t="s">
        <v>302</v>
      </c>
      <c r="P9" s="141">
        <v>154650</v>
      </c>
      <c r="Q9" s="141" t="s">
        <v>303</v>
      </c>
      <c r="R9" s="141" t="s">
        <v>307</v>
      </c>
      <c r="S9" s="141" t="s">
        <v>354</v>
      </c>
      <c r="T9" s="141" t="s">
        <v>354</v>
      </c>
      <c r="U9" s="141" t="s">
        <v>283</v>
      </c>
      <c r="V9" s="141" t="s">
        <v>284</v>
      </c>
      <c r="W9" s="141">
        <v>0</v>
      </c>
      <c r="X9" s="141" t="s">
        <v>355</v>
      </c>
      <c r="Y9" s="141">
        <v>356327016</v>
      </c>
      <c r="Z9" s="141" t="s">
        <v>356</v>
      </c>
      <c r="AA9" s="141" t="s">
        <v>357</v>
      </c>
      <c r="AB9" s="142">
        <v>40000</v>
      </c>
      <c r="AC9" s="141" t="s">
        <v>309</v>
      </c>
      <c r="AD9" s="141">
        <v>18</v>
      </c>
      <c r="AE9" s="141" t="s">
        <v>317</v>
      </c>
      <c r="AF9" s="141" t="s">
        <v>358</v>
      </c>
      <c r="AG9" s="141" t="s">
        <v>359</v>
      </c>
      <c r="AH9" s="141" t="s">
        <v>313</v>
      </c>
      <c r="AI9" s="141" t="s">
        <v>360</v>
      </c>
      <c r="AJ9" s="142">
        <v>2690</v>
      </c>
      <c r="AK9" s="142">
        <v>2690</v>
      </c>
      <c r="AL9" s="141" t="s">
        <v>361</v>
      </c>
      <c r="AM9" s="142">
        <v>40000</v>
      </c>
      <c r="AN9" s="142">
        <v>3671.39</v>
      </c>
      <c r="AO9" s="142">
        <v>43671.39</v>
      </c>
      <c r="AP9" s="142">
        <v>0</v>
      </c>
      <c r="AQ9" s="142">
        <v>4793.6099999999997</v>
      </c>
      <c r="AR9" s="142">
        <v>4793.6099999999997</v>
      </c>
      <c r="AS9" s="142">
        <v>0</v>
      </c>
      <c r="AT9" s="142">
        <v>0</v>
      </c>
      <c r="AU9" s="142">
        <v>0</v>
      </c>
      <c r="AV9" s="141">
        <v>4</v>
      </c>
      <c r="AW9" s="124"/>
      <c r="AX9" s="124"/>
      <c r="AY9" s="124"/>
      <c r="AZ9" s="124"/>
      <c r="BA9" s="124"/>
      <c r="BB9" s="141" t="s">
        <v>295</v>
      </c>
      <c r="BC9" s="124"/>
      <c r="BD9" s="141"/>
      <c r="BE9" s="142">
        <v>0</v>
      </c>
      <c r="BF9" s="141" t="s">
        <v>354</v>
      </c>
      <c r="BG9" s="124" t="s">
        <v>362</v>
      </c>
      <c r="BH9" s="137" t="s">
        <v>296</v>
      </c>
      <c r="BI9" s="132" t="s">
        <v>100</v>
      </c>
      <c r="BJ9" s="137">
        <v>46191</v>
      </c>
      <c r="BK9" s="132" t="s">
        <v>103</v>
      </c>
      <c r="BL9" s="132" t="s">
        <v>108</v>
      </c>
      <c r="BM9" s="133" t="s">
        <v>180</v>
      </c>
      <c r="BN9" s="132" t="s">
        <v>221</v>
      </c>
      <c r="BO9" s="132">
        <v>29590</v>
      </c>
      <c r="BP9" s="134" t="s">
        <v>182</v>
      </c>
      <c r="BQ9" s="151" t="s">
        <v>364</v>
      </c>
    </row>
    <row r="10" spans="1:69" customFormat="1" ht="23" x14ac:dyDescent="0.35">
      <c r="A10" s="136">
        <v>6</v>
      </c>
      <c r="B10" s="141" t="s">
        <v>274</v>
      </c>
      <c r="C10" s="141" t="s">
        <v>256</v>
      </c>
      <c r="D10" s="141" t="s">
        <v>275</v>
      </c>
      <c r="E10" s="141" t="s">
        <v>275</v>
      </c>
      <c r="F10" s="141" t="s">
        <v>275</v>
      </c>
      <c r="G10" s="141" t="s">
        <v>276</v>
      </c>
      <c r="H10" s="141" t="s">
        <v>277</v>
      </c>
      <c r="I10" s="141">
        <v>67154</v>
      </c>
      <c r="J10" s="141" t="s">
        <v>366</v>
      </c>
      <c r="K10" s="141">
        <v>67154</v>
      </c>
      <c r="L10" s="141" t="s">
        <v>268</v>
      </c>
      <c r="M10" s="141" t="s">
        <v>267</v>
      </c>
      <c r="N10" s="141">
        <v>109950</v>
      </c>
      <c r="O10" s="141" t="s">
        <v>367</v>
      </c>
      <c r="P10" s="141">
        <v>150833</v>
      </c>
      <c r="Q10" s="141" t="s">
        <v>368</v>
      </c>
      <c r="R10" s="141" t="s">
        <v>281</v>
      </c>
      <c r="S10" s="141" t="s">
        <v>369</v>
      </c>
      <c r="T10" s="141" t="s">
        <v>369</v>
      </c>
      <c r="U10" s="141" t="s">
        <v>283</v>
      </c>
      <c r="V10" s="141" t="s">
        <v>284</v>
      </c>
      <c r="W10" s="141">
        <v>541</v>
      </c>
      <c r="X10" s="141" t="s">
        <v>285</v>
      </c>
      <c r="Y10" s="141">
        <v>351793886</v>
      </c>
      <c r="Z10" s="141" t="s">
        <v>370</v>
      </c>
      <c r="AA10" s="141" t="s">
        <v>371</v>
      </c>
      <c r="AB10" s="142">
        <v>42000</v>
      </c>
      <c r="AC10" s="141" t="s">
        <v>339</v>
      </c>
      <c r="AD10" s="141">
        <v>24</v>
      </c>
      <c r="AE10" s="141" t="s">
        <v>327</v>
      </c>
      <c r="AF10" s="141" t="s">
        <v>372</v>
      </c>
      <c r="AG10" s="141" t="s">
        <v>373</v>
      </c>
      <c r="AH10" s="141" t="s">
        <v>313</v>
      </c>
      <c r="AI10" s="141" t="s">
        <v>374</v>
      </c>
      <c r="AJ10" s="142">
        <v>2240</v>
      </c>
      <c r="AK10" s="142">
        <v>2240</v>
      </c>
      <c r="AL10" s="141" t="s">
        <v>350</v>
      </c>
      <c r="AM10" s="142">
        <v>34313.06</v>
      </c>
      <c r="AN10" s="142">
        <v>12726.94</v>
      </c>
      <c r="AO10" s="142">
        <v>47040</v>
      </c>
      <c r="AP10" s="142">
        <v>7686.94</v>
      </c>
      <c r="AQ10" s="142">
        <v>349.06</v>
      </c>
      <c r="AR10" s="142">
        <v>8036</v>
      </c>
      <c r="AS10" s="142">
        <v>7686.94</v>
      </c>
      <c r="AT10" s="142">
        <v>349.06</v>
      </c>
      <c r="AU10" s="142">
        <v>8036</v>
      </c>
      <c r="AV10" s="141">
        <v>35</v>
      </c>
      <c r="AW10" s="124"/>
      <c r="AX10" s="124"/>
      <c r="AY10" s="124"/>
      <c r="AZ10" s="124"/>
      <c r="BA10" s="124"/>
      <c r="BB10" s="124" t="s">
        <v>321</v>
      </c>
      <c r="BC10" s="124"/>
      <c r="BD10" s="141" t="s">
        <v>375</v>
      </c>
      <c r="BE10" s="142">
        <v>42000</v>
      </c>
      <c r="BF10" s="141" t="s">
        <v>369</v>
      </c>
      <c r="BG10" s="124" t="s">
        <v>376</v>
      </c>
      <c r="BH10" s="137" t="s">
        <v>296</v>
      </c>
      <c r="BI10" s="132" t="s">
        <v>100</v>
      </c>
      <c r="BJ10" s="137">
        <v>46192</v>
      </c>
      <c r="BK10" s="132" t="s">
        <v>103</v>
      </c>
      <c r="BL10" s="132" t="s">
        <v>108</v>
      </c>
      <c r="BM10" s="133" t="s">
        <v>180</v>
      </c>
      <c r="BN10" s="132" t="s">
        <v>221</v>
      </c>
      <c r="BO10" s="132">
        <v>8036</v>
      </c>
      <c r="BP10" s="134" t="s">
        <v>182</v>
      </c>
      <c r="BQ10" s="151" t="s">
        <v>377</v>
      </c>
    </row>
    <row r="11" spans="1:69" customFormat="1" ht="23" hidden="1" x14ac:dyDescent="0.35">
      <c r="A11" s="136">
        <v>7</v>
      </c>
      <c r="B11" s="141" t="s">
        <v>274</v>
      </c>
      <c r="C11" s="141" t="s">
        <v>256</v>
      </c>
      <c r="D11" s="141" t="s">
        <v>275</v>
      </c>
      <c r="E11" s="141" t="s">
        <v>275</v>
      </c>
      <c r="F11" s="141" t="s">
        <v>275</v>
      </c>
      <c r="G11" s="141" t="s">
        <v>276</v>
      </c>
      <c r="H11" s="141" t="s">
        <v>277</v>
      </c>
      <c r="I11" s="141">
        <v>66369</v>
      </c>
      <c r="J11" s="141" t="s">
        <v>299</v>
      </c>
      <c r="K11" s="141">
        <v>66369</v>
      </c>
      <c r="L11" s="141" t="s">
        <v>300</v>
      </c>
      <c r="M11" s="141" t="s">
        <v>301</v>
      </c>
      <c r="N11" s="141">
        <v>112581</v>
      </c>
      <c r="O11" s="141" t="s">
        <v>302</v>
      </c>
      <c r="P11" s="141">
        <v>154650</v>
      </c>
      <c r="Q11" s="141" t="s">
        <v>303</v>
      </c>
      <c r="R11" s="141" t="s">
        <v>281</v>
      </c>
      <c r="S11" s="141" t="s">
        <v>304</v>
      </c>
      <c r="T11" s="141" t="s">
        <v>304</v>
      </c>
      <c r="U11" s="141" t="s">
        <v>305</v>
      </c>
      <c r="V11" s="141" t="s">
        <v>284</v>
      </c>
      <c r="W11" s="141">
        <v>541</v>
      </c>
      <c r="X11" s="141" t="s">
        <v>285</v>
      </c>
      <c r="Y11" s="141">
        <v>351574728</v>
      </c>
      <c r="Z11" s="141" t="s">
        <v>306</v>
      </c>
      <c r="AA11" s="141" t="s">
        <v>308</v>
      </c>
      <c r="AB11" s="141">
        <v>60000</v>
      </c>
      <c r="AC11" s="142" t="s">
        <v>309</v>
      </c>
      <c r="AD11" s="142">
        <v>24</v>
      </c>
      <c r="AE11" s="141" t="s">
        <v>310</v>
      </c>
      <c r="AF11" s="142" t="s">
        <v>311</v>
      </c>
      <c r="AG11" s="142" t="s">
        <v>312</v>
      </c>
      <c r="AH11" s="142" t="s">
        <v>313</v>
      </c>
      <c r="AI11" s="142" t="s">
        <v>314</v>
      </c>
      <c r="AJ11" s="142">
        <v>3250</v>
      </c>
      <c r="AK11" s="142">
        <v>3250</v>
      </c>
      <c r="AL11" s="142" t="s">
        <v>315</v>
      </c>
      <c r="AM11" s="142">
        <v>26769</v>
      </c>
      <c r="AN11" s="142">
        <v>13981</v>
      </c>
      <c r="AO11" s="141">
        <v>40750</v>
      </c>
      <c r="AP11" s="124">
        <v>33231</v>
      </c>
      <c r="AQ11" s="124">
        <v>4133</v>
      </c>
      <c r="AR11" s="124">
        <v>37364</v>
      </c>
      <c r="AS11" s="124">
        <v>33231</v>
      </c>
      <c r="AT11" s="124">
        <v>4133</v>
      </c>
      <c r="AU11" s="141">
        <v>37364</v>
      </c>
      <c r="AV11" s="124">
        <v>37</v>
      </c>
      <c r="AW11" s="124"/>
      <c r="AX11" s="124"/>
      <c r="AY11" s="124"/>
      <c r="AZ11" s="124"/>
      <c r="BA11" s="124"/>
      <c r="BB11" s="141" t="s">
        <v>321</v>
      </c>
      <c r="BC11" s="124"/>
      <c r="BD11" s="141" t="s">
        <v>320</v>
      </c>
      <c r="BE11" s="142">
        <v>60000</v>
      </c>
      <c r="BF11" s="141" t="s">
        <v>304</v>
      </c>
      <c r="BG11" s="124"/>
      <c r="BH11" s="137" t="s">
        <v>296</v>
      </c>
      <c r="BI11" s="132" t="s">
        <v>100</v>
      </c>
      <c r="BJ11" s="137">
        <v>46195</v>
      </c>
      <c r="BK11" s="132" t="s">
        <v>103</v>
      </c>
      <c r="BL11" s="132" t="s">
        <v>108</v>
      </c>
      <c r="BM11" s="133" t="s">
        <v>181</v>
      </c>
      <c r="BN11" s="132" t="s">
        <v>223</v>
      </c>
      <c r="BO11" s="132"/>
      <c r="BP11" s="134"/>
      <c r="BQ11" s="148" t="s">
        <v>322</v>
      </c>
    </row>
    <row r="12" spans="1:69" customFormat="1" ht="23" hidden="1" x14ac:dyDescent="0.35">
      <c r="A12" s="136">
        <v>8</v>
      </c>
      <c r="B12" s="141" t="s">
        <v>274</v>
      </c>
      <c r="C12" s="141" t="s">
        <v>256</v>
      </c>
      <c r="D12" s="141" t="s">
        <v>275</v>
      </c>
      <c r="E12" s="141" t="s">
        <v>275</v>
      </c>
      <c r="F12" s="141" t="s">
        <v>275</v>
      </c>
      <c r="G12" s="141" t="s">
        <v>276</v>
      </c>
      <c r="H12" s="141" t="s">
        <v>277</v>
      </c>
      <c r="I12" s="141">
        <v>66369</v>
      </c>
      <c r="J12" s="141" t="s">
        <v>299</v>
      </c>
      <c r="K12" s="141">
        <v>66369</v>
      </c>
      <c r="L12" s="141" t="s">
        <v>300</v>
      </c>
      <c r="M12" s="141" t="s">
        <v>301</v>
      </c>
      <c r="N12" s="141">
        <v>112581</v>
      </c>
      <c r="O12" s="141" t="s">
        <v>302</v>
      </c>
      <c r="P12" s="141">
        <v>154650</v>
      </c>
      <c r="Q12" s="141" t="s">
        <v>303</v>
      </c>
      <c r="R12" s="141" t="s">
        <v>307</v>
      </c>
      <c r="S12" s="141" t="s">
        <v>304</v>
      </c>
      <c r="T12" s="141" t="s">
        <v>304</v>
      </c>
      <c r="U12" s="141" t="s">
        <v>305</v>
      </c>
      <c r="V12" s="141" t="s">
        <v>284</v>
      </c>
      <c r="W12" s="141">
        <v>0</v>
      </c>
      <c r="X12" s="141" t="s">
        <v>285</v>
      </c>
      <c r="Y12" s="141">
        <v>354925320</v>
      </c>
      <c r="Z12" s="141" t="s">
        <v>306</v>
      </c>
      <c r="AA12" s="141" t="s">
        <v>316</v>
      </c>
      <c r="AB12" s="141">
        <v>16000</v>
      </c>
      <c r="AC12" s="142" t="s">
        <v>309</v>
      </c>
      <c r="AD12" s="142">
        <v>18</v>
      </c>
      <c r="AE12" s="141" t="s">
        <v>317</v>
      </c>
      <c r="AF12" s="142" t="s">
        <v>311</v>
      </c>
      <c r="AG12" s="142" t="s">
        <v>312</v>
      </c>
      <c r="AH12" s="142" t="s">
        <v>313</v>
      </c>
      <c r="AI12" s="142" t="s">
        <v>318</v>
      </c>
      <c r="AJ12" s="142">
        <v>1080</v>
      </c>
      <c r="AK12" s="142">
        <v>1080</v>
      </c>
      <c r="AL12" s="142" t="s">
        <v>319</v>
      </c>
      <c r="AM12" s="142">
        <v>6931.88</v>
      </c>
      <c r="AN12" s="142">
        <v>2548.12</v>
      </c>
      <c r="AO12" s="141">
        <v>9480</v>
      </c>
      <c r="AP12" s="124">
        <v>9068.1200000000008</v>
      </c>
      <c r="AQ12" s="124">
        <v>946.88</v>
      </c>
      <c r="AR12" s="124">
        <v>10015</v>
      </c>
      <c r="AS12" s="124">
        <v>9068.1200000000008</v>
      </c>
      <c r="AT12" s="124">
        <v>946.88</v>
      </c>
      <c r="AU12" s="141">
        <v>10015</v>
      </c>
      <c r="AV12" s="124">
        <v>28</v>
      </c>
      <c r="AW12" s="124"/>
      <c r="AX12" s="124"/>
      <c r="AY12" s="124"/>
      <c r="AZ12" s="124"/>
      <c r="BA12" s="124"/>
      <c r="BB12" s="141" t="s">
        <v>321</v>
      </c>
      <c r="BC12" s="124"/>
      <c r="BD12" s="141" t="s">
        <v>320</v>
      </c>
      <c r="BE12" s="142">
        <v>16000</v>
      </c>
      <c r="BF12" s="141" t="s">
        <v>304</v>
      </c>
      <c r="BG12" s="124"/>
      <c r="BH12" s="137" t="s">
        <v>296</v>
      </c>
      <c r="BI12" s="132" t="s">
        <v>100</v>
      </c>
      <c r="BJ12" s="137">
        <v>46195</v>
      </c>
      <c r="BK12" s="132" t="s">
        <v>103</v>
      </c>
      <c r="BL12" s="132" t="s">
        <v>108</v>
      </c>
      <c r="BM12" s="133" t="s">
        <v>181</v>
      </c>
      <c r="BN12" s="132" t="s">
        <v>223</v>
      </c>
      <c r="BO12" s="132"/>
      <c r="BP12" s="134"/>
      <c r="BQ12" s="148" t="s">
        <v>322</v>
      </c>
    </row>
    <row r="13" spans="1:69" customFormat="1" ht="23" hidden="1" x14ac:dyDescent="0.35">
      <c r="A13" s="136">
        <v>9</v>
      </c>
      <c r="B13" s="141" t="s">
        <v>274</v>
      </c>
      <c r="C13" s="141" t="s">
        <v>256</v>
      </c>
      <c r="D13" s="141" t="s">
        <v>275</v>
      </c>
      <c r="E13" s="141" t="s">
        <v>275</v>
      </c>
      <c r="F13" s="141" t="s">
        <v>275</v>
      </c>
      <c r="G13" s="141" t="s">
        <v>276</v>
      </c>
      <c r="H13" s="141" t="s">
        <v>277</v>
      </c>
      <c r="I13" s="141">
        <v>65328</v>
      </c>
      <c r="J13" s="141" t="s">
        <v>278</v>
      </c>
      <c r="K13" s="141">
        <v>65328</v>
      </c>
      <c r="L13" s="141" t="s">
        <v>268</v>
      </c>
      <c r="M13" s="141" t="s">
        <v>267</v>
      </c>
      <c r="N13" s="141">
        <v>115377</v>
      </c>
      <c r="O13" s="141" t="s">
        <v>378</v>
      </c>
      <c r="P13" s="141">
        <v>158009</v>
      </c>
      <c r="Q13" s="141" t="s">
        <v>379</v>
      </c>
      <c r="R13" s="141" t="s">
        <v>281</v>
      </c>
      <c r="S13" s="141" t="s">
        <v>380</v>
      </c>
      <c r="T13" s="141" t="s">
        <v>380</v>
      </c>
      <c r="U13" s="141" t="s">
        <v>283</v>
      </c>
      <c r="V13" s="141" t="s">
        <v>284</v>
      </c>
      <c r="W13" s="141">
        <v>541</v>
      </c>
      <c r="X13" s="141" t="s">
        <v>285</v>
      </c>
      <c r="Y13" s="141">
        <v>352216090</v>
      </c>
      <c r="Z13" s="141" t="s">
        <v>381</v>
      </c>
      <c r="AA13" s="141" t="s">
        <v>287</v>
      </c>
      <c r="AB13" s="141">
        <v>42000</v>
      </c>
      <c r="AC13" s="142" t="s">
        <v>424</v>
      </c>
      <c r="AD13" s="142">
        <v>24</v>
      </c>
      <c r="AE13" s="141" t="s">
        <v>327</v>
      </c>
      <c r="AF13" s="142" t="s">
        <v>425</v>
      </c>
      <c r="AG13" s="142" t="s">
        <v>426</v>
      </c>
      <c r="AH13" s="142" t="s">
        <v>313</v>
      </c>
      <c r="AI13" s="142" t="s">
        <v>293</v>
      </c>
      <c r="AJ13" s="142">
        <v>2240</v>
      </c>
      <c r="AK13" s="142">
        <v>2240</v>
      </c>
      <c r="AL13" s="142" t="s">
        <v>427</v>
      </c>
      <c r="AM13" s="142">
        <v>32763.21</v>
      </c>
      <c r="AN13" s="142">
        <v>12036.79</v>
      </c>
      <c r="AO13" s="141">
        <v>44800</v>
      </c>
      <c r="AP13" s="124">
        <v>9236.7900000000009</v>
      </c>
      <c r="AQ13" s="124">
        <v>518.21</v>
      </c>
      <c r="AR13" s="124">
        <v>9755</v>
      </c>
      <c r="AS13" s="124">
        <v>9236.7900000000009</v>
      </c>
      <c r="AT13" s="124">
        <v>518.21</v>
      </c>
      <c r="AU13" s="141">
        <v>9755</v>
      </c>
      <c r="AV13" s="124">
        <v>34</v>
      </c>
      <c r="AW13" s="124"/>
      <c r="AX13" s="124"/>
      <c r="AY13" s="124"/>
      <c r="AZ13" s="124"/>
      <c r="BA13" s="124"/>
      <c r="BB13" s="141" t="s">
        <v>321</v>
      </c>
      <c r="BC13" s="124"/>
      <c r="BD13" s="141"/>
      <c r="BE13" s="142">
        <v>0</v>
      </c>
      <c r="BF13" s="141" t="s">
        <v>380</v>
      </c>
      <c r="BG13" s="124"/>
      <c r="BH13" s="137" t="s">
        <v>296</v>
      </c>
      <c r="BI13" s="132" t="s">
        <v>100</v>
      </c>
      <c r="BJ13" s="137">
        <v>46190</v>
      </c>
      <c r="BK13" s="132" t="s">
        <v>104</v>
      </c>
      <c r="BL13" s="132" t="s">
        <v>109</v>
      </c>
      <c r="BM13" s="133" t="s">
        <v>181</v>
      </c>
      <c r="BN13" s="132" t="s">
        <v>223</v>
      </c>
      <c r="BO13" s="132"/>
      <c r="BP13" s="134"/>
      <c r="BQ13" s="148" t="s">
        <v>474</v>
      </c>
    </row>
    <row r="14" spans="1:69" customFormat="1" ht="23" hidden="1" x14ac:dyDescent="0.35">
      <c r="A14" s="136">
        <v>10</v>
      </c>
      <c r="B14" s="141" t="s">
        <v>274</v>
      </c>
      <c r="C14" s="141" t="s">
        <v>256</v>
      </c>
      <c r="D14" s="141" t="s">
        <v>275</v>
      </c>
      <c r="E14" s="141" t="s">
        <v>275</v>
      </c>
      <c r="F14" s="141" t="s">
        <v>275</v>
      </c>
      <c r="G14" s="141" t="s">
        <v>276</v>
      </c>
      <c r="H14" s="141" t="s">
        <v>277</v>
      </c>
      <c r="I14" s="141">
        <v>67213</v>
      </c>
      <c r="J14" s="141" t="s">
        <v>419</v>
      </c>
      <c r="K14" s="141">
        <v>67213</v>
      </c>
      <c r="L14" s="141" t="s">
        <v>300</v>
      </c>
      <c r="M14" s="141" t="s">
        <v>301</v>
      </c>
      <c r="N14" s="141">
        <v>107592</v>
      </c>
      <c r="O14" s="141" t="s">
        <v>420</v>
      </c>
      <c r="P14" s="141">
        <v>154307</v>
      </c>
      <c r="Q14" s="141" t="s">
        <v>421</v>
      </c>
      <c r="R14" s="141" t="s">
        <v>281</v>
      </c>
      <c r="S14" s="141" t="s">
        <v>422</v>
      </c>
      <c r="T14" s="141" t="s">
        <v>422</v>
      </c>
      <c r="U14" s="141" t="s">
        <v>283</v>
      </c>
      <c r="V14" s="141" t="s">
        <v>284</v>
      </c>
      <c r="W14" s="141">
        <v>541</v>
      </c>
      <c r="X14" s="141" t="s">
        <v>285</v>
      </c>
      <c r="Y14" s="141">
        <v>355831077</v>
      </c>
      <c r="Z14" s="141" t="s">
        <v>423</v>
      </c>
      <c r="AA14" s="141" t="s">
        <v>469</v>
      </c>
      <c r="AB14" s="142">
        <v>42000</v>
      </c>
      <c r="AC14" s="141" t="s">
        <v>464</v>
      </c>
      <c r="AD14" s="141">
        <v>24</v>
      </c>
      <c r="AE14" s="141" t="s">
        <v>327</v>
      </c>
      <c r="AF14" s="141" t="s">
        <v>470</v>
      </c>
      <c r="AG14" s="141" t="s">
        <v>471</v>
      </c>
      <c r="AH14" s="141" t="s">
        <v>313</v>
      </c>
      <c r="AI14" s="141" t="s">
        <v>472</v>
      </c>
      <c r="AJ14" s="142">
        <v>2240</v>
      </c>
      <c r="AK14" s="142">
        <v>2240</v>
      </c>
      <c r="AL14" s="141" t="s">
        <v>473</v>
      </c>
      <c r="AM14" s="142">
        <v>26706.97</v>
      </c>
      <c r="AN14" s="142">
        <v>11373.03</v>
      </c>
      <c r="AO14" s="142">
        <v>38080</v>
      </c>
      <c r="AP14" s="142">
        <v>15293.03</v>
      </c>
      <c r="AQ14" s="142">
        <v>1350.97</v>
      </c>
      <c r="AR14" s="142">
        <v>16644</v>
      </c>
      <c r="AS14" s="142">
        <v>15293.03</v>
      </c>
      <c r="AT14" s="142">
        <v>1350.97</v>
      </c>
      <c r="AU14" s="142">
        <v>16644</v>
      </c>
      <c r="AV14" s="141">
        <v>26</v>
      </c>
      <c r="AW14" s="143"/>
      <c r="AX14" s="143"/>
      <c r="AY14" s="143"/>
      <c r="AZ14" s="143"/>
      <c r="BA14" s="143"/>
      <c r="BB14" s="141" t="s">
        <v>321</v>
      </c>
      <c r="BC14" s="143"/>
      <c r="BD14" s="141"/>
      <c r="BE14" s="142">
        <v>0</v>
      </c>
      <c r="BF14" s="141" t="s">
        <v>422</v>
      </c>
      <c r="BG14" s="136"/>
      <c r="BH14" s="137" t="s">
        <v>296</v>
      </c>
      <c r="BI14" s="132" t="s">
        <v>100</v>
      </c>
      <c r="BJ14" s="137">
        <v>46192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48" t="s">
        <v>475</v>
      </c>
    </row>
    <row r="15" spans="1:69" customFormat="1" ht="23" hidden="1" x14ac:dyDescent="0.35">
      <c r="A15" s="136">
        <v>11</v>
      </c>
      <c r="B15" s="141" t="s">
        <v>274</v>
      </c>
      <c r="C15" s="141" t="s">
        <v>256</v>
      </c>
      <c r="D15" s="141" t="s">
        <v>275</v>
      </c>
      <c r="E15" s="141" t="s">
        <v>275</v>
      </c>
      <c r="F15" s="141" t="s">
        <v>275</v>
      </c>
      <c r="G15" s="141" t="s">
        <v>276</v>
      </c>
      <c r="H15" s="141" t="s">
        <v>277</v>
      </c>
      <c r="I15" s="141">
        <v>65909</v>
      </c>
      <c r="J15" s="141" t="s">
        <v>382</v>
      </c>
      <c r="K15" s="141">
        <v>65909</v>
      </c>
      <c r="L15" s="141" t="s">
        <v>300</v>
      </c>
      <c r="M15" s="141" t="s">
        <v>301</v>
      </c>
      <c r="N15" s="141">
        <v>105616</v>
      </c>
      <c r="O15" s="141" t="s">
        <v>383</v>
      </c>
      <c r="P15" s="141">
        <v>145070</v>
      </c>
      <c r="Q15" s="141" t="s">
        <v>384</v>
      </c>
      <c r="R15" s="141" t="s">
        <v>281</v>
      </c>
      <c r="S15" s="141" t="s">
        <v>385</v>
      </c>
      <c r="T15" s="141" t="s">
        <v>385</v>
      </c>
      <c r="U15" s="141" t="s">
        <v>283</v>
      </c>
      <c r="V15" s="141" t="s">
        <v>284</v>
      </c>
      <c r="W15" s="141">
        <v>541</v>
      </c>
      <c r="X15" s="141" t="s">
        <v>285</v>
      </c>
      <c r="Y15" s="141">
        <v>352202885</v>
      </c>
      <c r="Z15" s="141" t="s">
        <v>386</v>
      </c>
      <c r="AA15" s="141" t="s">
        <v>287</v>
      </c>
      <c r="AB15" s="141">
        <v>60000</v>
      </c>
      <c r="AC15" s="142" t="s">
        <v>430</v>
      </c>
      <c r="AD15" s="142">
        <v>24</v>
      </c>
      <c r="AE15" s="141" t="s">
        <v>429</v>
      </c>
      <c r="AF15" s="142" t="s">
        <v>425</v>
      </c>
      <c r="AG15" s="142" t="s">
        <v>431</v>
      </c>
      <c r="AH15" s="142" t="s">
        <v>313</v>
      </c>
      <c r="AI15" s="142" t="s">
        <v>432</v>
      </c>
      <c r="AJ15" s="142">
        <v>3200</v>
      </c>
      <c r="AK15" s="142">
        <v>3200</v>
      </c>
      <c r="AL15" s="142" t="s">
        <v>433</v>
      </c>
      <c r="AM15" s="142">
        <v>41102.54</v>
      </c>
      <c r="AN15" s="142">
        <v>16497.46</v>
      </c>
      <c r="AO15" s="141">
        <v>57600</v>
      </c>
      <c r="AP15" s="124">
        <v>18897.46</v>
      </c>
      <c r="AQ15" s="124">
        <v>1424.54</v>
      </c>
      <c r="AR15" s="124">
        <v>20322</v>
      </c>
      <c r="AS15" s="124">
        <v>18897.46</v>
      </c>
      <c r="AT15" s="124">
        <v>1424.54</v>
      </c>
      <c r="AU15" s="141">
        <v>20322</v>
      </c>
      <c r="AV15" s="124">
        <v>34</v>
      </c>
      <c r="AW15" s="124"/>
      <c r="AX15" s="124"/>
      <c r="AY15" s="124"/>
      <c r="AZ15" s="124"/>
      <c r="BA15" s="124"/>
      <c r="BB15" s="141" t="s">
        <v>321</v>
      </c>
      <c r="BC15" s="124"/>
      <c r="BD15" s="141"/>
      <c r="BE15" s="142">
        <v>0</v>
      </c>
      <c r="BF15" s="141" t="s">
        <v>385</v>
      </c>
      <c r="BG15" s="124"/>
      <c r="BH15" s="137" t="s">
        <v>296</v>
      </c>
      <c r="BI15" s="132" t="s">
        <v>100</v>
      </c>
      <c r="BJ15" s="137">
        <v>46190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48" t="s">
        <v>475</v>
      </c>
    </row>
    <row r="16" spans="1:69" customFormat="1" ht="23" hidden="1" x14ac:dyDescent="0.35">
      <c r="A16" s="136">
        <v>12</v>
      </c>
      <c r="B16" s="141" t="s">
        <v>274</v>
      </c>
      <c r="C16" s="141" t="s">
        <v>256</v>
      </c>
      <c r="D16" s="141" t="s">
        <v>275</v>
      </c>
      <c r="E16" s="141" t="s">
        <v>275</v>
      </c>
      <c r="F16" s="141" t="s">
        <v>275</v>
      </c>
      <c r="G16" s="141" t="s">
        <v>276</v>
      </c>
      <c r="H16" s="141" t="s">
        <v>277</v>
      </c>
      <c r="I16" s="141">
        <v>65909</v>
      </c>
      <c r="J16" s="141" t="s">
        <v>382</v>
      </c>
      <c r="K16" s="141">
        <v>65909</v>
      </c>
      <c r="L16" s="141" t="s">
        <v>300</v>
      </c>
      <c r="M16" s="141" t="s">
        <v>301</v>
      </c>
      <c r="N16" s="141">
        <v>353276</v>
      </c>
      <c r="O16" s="141" t="s">
        <v>387</v>
      </c>
      <c r="P16" s="141">
        <v>501858</v>
      </c>
      <c r="Q16" s="141" t="s">
        <v>388</v>
      </c>
      <c r="R16" s="141" t="s">
        <v>281</v>
      </c>
      <c r="S16" s="141" t="s">
        <v>389</v>
      </c>
      <c r="T16" s="141" t="s">
        <v>389</v>
      </c>
      <c r="U16" s="141" t="s">
        <v>390</v>
      </c>
      <c r="V16" s="141" t="s">
        <v>284</v>
      </c>
      <c r="W16" s="141">
        <v>0</v>
      </c>
      <c r="X16" s="141" t="s">
        <v>285</v>
      </c>
      <c r="Y16" s="141">
        <v>358111052</v>
      </c>
      <c r="Z16" s="141" t="s">
        <v>391</v>
      </c>
      <c r="AA16" s="141" t="s">
        <v>434</v>
      </c>
      <c r="AB16" s="142">
        <v>32000</v>
      </c>
      <c r="AC16" s="141" t="s">
        <v>430</v>
      </c>
      <c r="AD16" s="141">
        <v>24</v>
      </c>
      <c r="AE16" s="141" t="s">
        <v>289</v>
      </c>
      <c r="AF16" s="141" t="s">
        <v>435</v>
      </c>
      <c r="AG16" s="141" t="s">
        <v>436</v>
      </c>
      <c r="AH16" s="141" t="s">
        <v>313</v>
      </c>
      <c r="AI16" s="141" t="s">
        <v>437</v>
      </c>
      <c r="AJ16" s="142">
        <v>1700</v>
      </c>
      <c r="AK16" s="142">
        <v>1700</v>
      </c>
      <c r="AL16" s="141" t="s">
        <v>438</v>
      </c>
      <c r="AM16" s="142">
        <v>25347.82</v>
      </c>
      <c r="AN16" s="142">
        <v>8652.18</v>
      </c>
      <c r="AO16" s="142">
        <v>34000</v>
      </c>
      <c r="AP16" s="142">
        <v>6652.18</v>
      </c>
      <c r="AQ16" s="142">
        <v>348.82</v>
      </c>
      <c r="AR16" s="142">
        <v>7001</v>
      </c>
      <c r="AS16" s="142">
        <v>1573.7</v>
      </c>
      <c r="AT16" s="142">
        <v>126.3</v>
      </c>
      <c r="AU16" s="142">
        <v>1700</v>
      </c>
      <c r="AV16" s="141">
        <v>21</v>
      </c>
      <c r="AW16" s="124"/>
      <c r="AX16" s="124"/>
      <c r="AY16" s="124"/>
      <c r="AZ16" s="124"/>
      <c r="BA16" s="124"/>
      <c r="BB16" s="141" t="s">
        <v>321</v>
      </c>
      <c r="BC16" s="124"/>
      <c r="BD16" s="141"/>
      <c r="BE16" s="142">
        <v>0</v>
      </c>
      <c r="BF16" s="141" t="s">
        <v>389</v>
      </c>
      <c r="BG16" s="124"/>
      <c r="BH16" s="137" t="s">
        <v>296</v>
      </c>
      <c r="BI16" s="132" t="s">
        <v>100</v>
      </c>
      <c r="BJ16" s="137">
        <v>46191</v>
      </c>
      <c r="BK16" s="132" t="s">
        <v>103</v>
      </c>
      <c r="BL16" s="132" t="s">
        <v>108</v>
      </c>
      <c r="BM16" s="133" t="s">
        <v>180</v>
      </c>
      <c r="BN16" s="132" t="s">
        <v>222</v>
      </c>
      <c r="BO16" s="132"/>
      <c r="BP16" s="134"/>
      <c r="BQ16" s="148" t="s">
        <v>351</v>
      </c>
    </row>
    <row r="17" spans="1:69" customFormat="1" ht="23" hidden="1" x14ac:dyDescent="0.35">
      <c r="A17" s="136">
        <v>13</v>
      </c>
      <c r="B17" s="141" t="s">
        <v>274</v>
      </c>
      <c r="C17" s="141" t="s">
        <v>256</v>
      </c>
      <c r="D17" s="141" t="s">
        <v>275</v>
      </c>
      <c r="E17" s="141" t="s">
        <v>275</v>
      </c>
      <c r="F17" s="141" t="s">
        <v>275</v>
      </c>
      <c r="G17" s="141" t="s">
        <v>276</v>
      </c>
      <c r="H17" s="141" t="s">
        <v>277</v>
      </c>
      <c r="I17" s="141">
        <v>65355</v>
      </c>
      <c r="J17" s="141" t="s">
        <v>392</v>
      </c>
      <c r="K17" s="141">
        <v>65355</v>
      </c>
      <c r="L17" s="141" t="s">
        <v>300</v>
      </c>
      <c r="M17" s="141" t="s">
        <v>301</v>
      </c>
      <c r="N17" s="141">
        <v>114403</v>
      </c>
      <c r="O17" s="141" t="s">
        <v>393</v>
      </c>
      <c r="P17" s="141">
        <v>156874</v>
      </c>
      <c r="Q17" s="141" t="s">
        <v>394</v>
      </c>
      <c r="R17" s="141" t="s">
        <v>281</v>
      </c>
      <c r="S17" s="141" t="s">
        <v>395</v>
      </c>
      <c r="T17" s="141" t="s">
        <v>395</v>
      </c>
      <c r="U17" s="141" t="s">
        <v>305</v>
      </c>
      <c r="V17" s="141" t="s">
        <v>284</v>
      </c>
      <c r="W17" s="141">
        <v>541</v>
      </c>
      <c r="X17" s="141" t="s">
        <v>285</v>
      </c>
      <c r="Y17" s="141">
        <v>351171223</v>
      </c>
      <c r="Z17" s="141" t="s">
        <v>396</v>
      </c>
      <c r="AA17" s="141" t="s">
        <v>439</v>
      </c>
      <c r="AB17" s="141">
        <v>65959</v>
      </c>
      <c r="AC17" s="142" t="s">
        <v>428</v>
      </c>
      <c r="AD17" s="142">
        <v>24</v>
      </c>
      <c r="AE17" s="141" t="s">
        <v>429</v>
      </c>
      <c r="AF17" s="142" t="s">
        <v>440</v>
      </c>
      <c r="AG17" s="142" t="s">
        <v>441</v>
      </c>
      <c r="AH17" s="142" t="s">
        <v>442</v>
      </c>
      <c r="AI17" s="142" t="s">
        <v>443</v>
      </c>
      <c r="AJ17" s="142">
        <v>3659</v>
      </c>
      <c r="AK17" s="142">
        <v>3550</v>
      </c>
      <c r="AL17" s="142" t="s">
        <v>320</v>
      </c>
      <c r="AM17" s="142">
        <v>52468.61</v>
      </c>
      <c r="AN17" s="142">
        <v>18640.39</v>
      </c>
      <c r="AO17" s="141">
        <v>71109</v>
      </c>
      <c r="AP17" s="94">
        <v>13490.39</v>
      </c>
      <c r="AQ17" s="94">
        <v>709.61</v>
      </c>
      <c r="AR17" s="94">
        <v>14200</v>
      </c>
      <c r="AS17" s="94">
        <v>13490.39</v>
      </c>
      <c r="AT17" s="94">
        <v>709.61</v>
      </c>
      <c r="AU17" s="141">
        <v>14200</v>
      </c>
      <c r="AV17" s="94">
        <v>39</v>
      </c>
      <c r="AW17" s="94"/>
      <c r="AX17" s="94"/>
      <c r="AY17" s="94"/>
      <c r="AZ17" s="94"/>
      <c r="BA17" s="94"/>
      <c r="BB17" s="141" t="s">
        <v>321</v>
      </c>
      <c r="BC17" s="94"/>
      <c r="BD17" s="141"/>
      <c r="BE17" s="142">
        <v>0</v>
      </c>
      <c r="BF17" s="141" t="s">
        <v>395</v>
      </c>
      <c r="BG17" s="124"/>
      <c r="BH17" s="137" t="s">
        <v>296</v>
      </c>
      <c r="BI17" s="132" t="s">
        <v>100</v>
      </c>
      <c r="BJ17" s="137">
        <v>46191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48" t="s">
        <v>475</v>
      </c>
    </row>
    <row r="18" spans="1:69" customFormat="1" ht="23" hidden="1" x14ac:dyDescent="0.35">
      <c r="A18" s="136">
        <v>14</v>
      </c>
      <c r="B18" s="141" t="s">
        <v>274</v>
      </c>
      <c r="C18" s="141" t="s">
        <v>256</v>
      </c>
      <c r="D18" s="141" t="s">
        <v>275</v>
      </c>
      <c r="E18" s="141" t="s">
        <v>275</v>
      </c>
      <c r="F18" s="141" t="s">
        <v>275</v>
      </c>
      <c r="G18" s="141" t="s">
        <v>276</v>
      </c>
      <c r="H18" s="141" t="s">
        <v>277</v>
      </c>
      <c r="I18" s="141">
        <v>67154</v>
      </c>
      <c r="J18" s="141" t="s">
        <v>366</v>
      </c>
      <c r="K18" s="141">
        <v>67154</v>
      </c>
      <c r="L18" s="141" t="s">
        <v>268</v>
      </c>
      <c r="M18" s="141" t="s">
        <v>267</v>
      </c>
      <c r="N18" s="141">
        <v>107479</v>
      </c>
      <c r="O18" s="141" t="s">
        <v>397</v>
      </c>
      <c r="P18" s="141">
        <v>147463</v>
      </c>
      <c r="Q18" s="141" t="s">
        <v>398</v>
      </c>
      <c r="R18" s="141" t="s">
        <v>281</v>
      </c>
      <c r="S18" s="141" t="s">
        <v>399</v>
      </c>
      <c r="T18" s="141" t="s">
        <v>399</v>
      </c>
      <c r="U18" s="141" t="s">
        <v>305</v>
      </c>
      <c r="V18" s="141" t="s">
        <v>284</v>
      </c>
      <c r="W18" s="141">
        <v>541</v>
      </c>
      <c r="X18" s="141" t="s">
        <v>285</v>
      </c>
      <c r="Y18" s="141">
        <v>351976535</v>
      </c>
      <c r="Z18" s="141" t="s">
        <v>400</v>
      </c>
      <c r="AA18" s="141" t="s">
        <v>444</v>
      </c>
      <c r="AB18" s="142">
        <v>42000</v>
      </c>
      <c r="AC18" s="141" t="s">
        <v>339</v>
      </c>
      <c r="AD18" s="141">
        <v>24</v>
      </c>
      <c r="AE18" s="141" t="s">
        <v>327</v>
      </c>
      <c r="AF18" s="141" t="s">
        <v>445</v>
      </c>
      <c r="AG18" s="141" t="s">
        <v>446</v>
      </c>
      <c r="AH18" s="141" t="s">
        <v>313</v>
      </c>
      <c r="AI18" s="141" t="s">
        <v>374</v>
      </c>
      <c r="AJ18" s="142">
        <v>2240</v>
      </c>
      <c r="AK18" s="142">
        <v>2240</v>
      </c>
      <c r="AL18" s="141" t="s">
        <v>447</v>
      </c>
      <c r="AM18" s="142">
        <v>36971.85</v>
      </c>
      <c r="AN18" s="142">
        <v>12308.15</v>
      </c>
      <c r="AO18" s="142">
        <v>49280</v>
      </c>
      <c r="AP18" s="142">
        <v>5028.1499999999996</v>
      </c>
      <c r="AQ18" s="142">
        <v>166.85</v>
      </c>
      <c r="AR18" s="142">
        <v>5195</v>
      </c>
      <c r="AS18" s="142">
        <v>5028.1499999999996</v>
      </c>
      <c r="AT18" s="142">
        <v>166.85</v>
      </c>
      <c r="AU18" s="142">
        <v>5195</v>
      </c>
      <c r="AV18" s="141">
        <v>35</v>
      </c>
      <c r="AW18" s="94"/>
      <c r="AX18" s="94"/>
      <c r="AY18" s="94"/>
      <c r="AZ18" s="94"/>
      <c r="BA18" s="94"/>
      <c r="BB18" s="141" t="s">
        <v>321</v>
      </c>
      <c r="BC18" s="94"/>
      <c r="BD18" s="141"/>
      <c r="BE18" s="142">
        <v>0</v>
      </c>
      <c r="BF18" s="141" t="s">
        <v>399</v>
      </c>
      <c r="BG18" s="136"/>
      <c r="BH18" s="137" t="s">
        <v>296</v>
      </c>
      <c r="BI18" s="132" t="s">
        <v>100</v>
      </c>
      <c r="BJ18" s="137">
        <v>46191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132"/>
      <c r="BP18" s="134"/>
      <c r="BQ18" s="148" t="s">
        <v>475</v>
      </c>
    </row>
    <row r="19" spans="1:69" customFormat="1" ht="23" hidden="1" x14ac:dyDescent="0.35">
      <c r="A19" s="136">
        <v>15</v>
      </c>
      <c r="B19" s="141" t="s">
        <v>274</v>
      </c>
      <c r="C19" s="141" t="s">
        <v>256</v>
      </c>
      <c r="D19" s="141" t="s">
        <v>275</v>
      </c>
      <c r="E19" s="141" t="s">
        <v>275</v>
      </c>
      <c r="F19" s="141" t="s">
        <v>275</v>
      </c>
      <c r="G19" s="141" t="s">
        <v>276</v>
      </c>
      <c r="H19" s="141" t="s">
        <v>277</v>
      </c>
      <c r="I19" s="141">
        <v>68959</v>
      </c>
      <c r="J19" s="141" t="s">
        <v>401</v>
      </c>
      <c r="K19" s="141">
        <v>68959</v>
      </c>
      <c r="L19" s="141" t="s">
        <v>300</v>
      </c>
      <c r="M19" s="141" t="s">
        <v>301</v>
      </c>
      <c r="N19" s="141">
        <v>127036</v>
      </c>
      <c r="O19" s="141" t="s">
        <v>402</v>
      </c>
      <c r="P19" s="141">
        <v>171962</v>
      </c>
      <c r="Q19" s="141" t="s">
        <v>403</v>
      </c>
      <c r="R19" s="141" t="s">
        <v>281</v>
      </c>
      <c r="S19" s="141" t="s">
        <v>404</v>
      </c>
      <c r="T19" s="141" t="s">
        <v>404</v>
      </c>
      <c r="U19" s="141" t="s">
        <v>283</v>
      </c>
      <c r="V19" s="141" t="s">
        <v>284</v>
      </c>
      <c r="W19" s="141">
        <v>541</v>
      </c>
      <c r="X19" s="141" t="s">
        <v>285</v>
      </c>
      <c r="Y19" s="141">
        <v>352128493</v>
      </c>
      <c r="Z19" s="141" t="s">
        <v>405</v>
      </c>
      <c r="AA19" s="141" t="s">
        <v>448</v>
      </c>
      <c r="AB19" s="142">
        <v>42000</v>
      </c>
      <c r="AC19" s="141" t="s">
        <v>309</v>
      </c>
      <c r="AD19" s="141">
        <v>24</v>
      </c>
      <c r="AE19" s="141" t="s">
        <v>327</v>
      </c>
      <c r="AF19" s="141" t="s">
        <v>449</v>
      </c>
      <c r="AG19" s="141" t="s">
        <v>450</v>
      </c>
      <c r="AH19" s="141" t="s">
        <v>313</v>
      </c>
      <c r="AI19" s="141" t="s">
        <v>432</v>
      </c>
      <c r="AJ19" s="142">
        <v>2240</v>
      </c>
      <c r="AK19" s="142">
        <v>2240</v>
      </c>
      <c r="AL19" s="141" t="s">
        <v>451</v>
      </c>
      <c r="AM19" s="142">
        <v>34497.25</v>
      </c>
      <c r="AN19" s="142">
        <v>12542.75</v>
      </c>
      <c r="AO19" s="142">
        <v>47040</v>
      </c>
      <c r="AP19" s="142">
        <v>7502.75</v>
      </c>
      <c r="AQ19" s="142">
        <v>326.25</v>
      </c>
      <c r="AR19" s="142">
        <v>7829</v>
      </c>
      <c r="AS19" s="142">
        <v>7502.75</v>
      </c>
      <c r="AT19" s="142">
        <v>326.25</v>
      </c>
      <c r="AU19" s="142">
        <v>7829</v>
      </c>
      <c r="AV19" s="141">
        <v>34</v>
      </c>
      <c r="AW19" s="149"/>
      <c r="AX19" s="149"/>
      <c r="AY19" s="149"/>
      <c r="AZ19" s="149"/>
      <c r="BA19" s="150"/>
      <c r="BB19" s="141" t="s">
        <v>321</v>
      </c>
      <c r="BC19" s="150"/>
      <c r="BD19" s="141"/>
      <c r="BE19" s="142">
        <v>0</v>
      </c>
      <c r="BF19" s="141" t="s">
        <v>404</v>
      </c>
      <c r="BG19" s="136"/>
      <c r="BH19" s="137" t="s">
        <v>296</v>
      </c>
      <c r="BI19" s="132" t="s">
        <v>100</v>
      </c>
      <c r="BJ19" s="137">
        <v>46191</v>
      </c>
      <c r="BK19" s="132" t="s">
        <v>104</v>
      </c>
      <c r="BL19" s="132" t="s">
        <v>119</v>
      </c>
      <c r="BM19" s="133" t="s">
        <v>181</v>
      </c>
      <c r="BN19" s="132" t="s">
        <v>223</v>
      </c>
      <c r="BO19" s="132"/>
      <c r="BP19" s="134"/>
      <c r="BQ19" s="148" t="s">
        <v>475</v>
      </c>
    </row>
    <row r="20" spans="1:69" customFormat="1" ht="23" hidden="1" x14ac:dyDescent="0.35">
      <c r="A20" s="136">
        <v>16</v>
      </c>
      <c r="B20" s="141" t="s">
        <v>274</v>
      </c>
      <c r="C20" s="141" t="s">
        <v>256</v>
      </c>
      <c r="D20" s="141" t="s">
        <v>275</v>
      </c>
      <c r="E20" s="141" t="s">
        <v>275</v>
      </c>
      <c r="F20" s="141" t="s">
        <v>275</v>
      </c>
      <c r="G20" s="141" t="s">
        <v>276</v>
      </c>
      <c r="H20" s="141" t="s">
        <v>277</v>
      </c>
      <c r="I20" s="141">
        <v>68959</v>
      </c>
      <c r="J20" s="141" t="s">
        <v>401</v>
      </c>
      <c r="K20" s="141">
        <v>68959</v>
      </c>
      <c r="L20" s="141" t="s">
        <v>300</v>
      </c>
      <c r="M20" s="141" t="s">
        <v>301</v>
      </c>
      <c r="N20" s="141">
        <v>111028</v>
      </c>
      <c r="O20" s="141" t="s">
        <v>406</v>
      </c>
      <c r="P20" s="141">
        <v>152362</v>
      </c>
      <c r="Q20" s="141" t="s">
        <v>407</v>
      </c>
      <c r="R20" s="141" t="s">
        <v>281</v>
      </c>
      <c r="S20" s="141" t="s">
        <v>408</v>
      </c>
      <c r="T20" s="141" t="s">
        <v>408</v>
      </c>
      <c r="U20" s="141" t="s">
        <v>283</v>
      </c>
      <c r="V20" s="141" t="s">
        <v>284</v>
      </c>
      <c r="W20" s="141">
        <v>541</v>
      </c>
      <c r="X20" s="141" t="s">
        <v>285</v>
      </c>
      <c r="Y20" s="141">
        <v>352305107</v>
      </c>
      <c r="Z20" s="141" t="s">
        <v>409</v>
      </c>
      <c r="AA20" s="141" t="s">
        <v>452</v>
      </c>
      <c r="AB20" s="142">
        <v>80000</v>
      </c>
      <c r="AC20" s="141" t="s">
        <v>309</v>
      </c>
      <c r="AD20" s="141">
        <v>24</v>
      </c>
      <c r="AE20" s="141" t="s">
        <v>453</v>
      </c>
      <c r="AF20" s="141" t="s">
        <v>454</v>
      </c>
      <c r="AG20" s="141" t="s">
        <v>455</v>
      </c>
      <c r="AH20" s="141" t="s">
        <v>456</v>
      </c>
      <c r="AI20" s="141" t="s">
        <v>457</v>
      </c>
      <c r="AJ20" s="142">
        <v>4270</v>
      </c>
      <c r="AK20" s="142">
        <v>4270</v>
      </c>
      <c r="AL20" s="141" t="s">
        <v>458</v>
      </c>
      <c r="AM20" s="142">
        <v>63505.93</v>
      </c>
      <c r="AN20" s="142">
        <v>22804.07</v>
      </c>
      <c r="AO20" s="142">
        <v>86310</v>
      </c>
      <c r="AP20" s="142">
        <v>16494.07</v>
      </c>
      <c r="AQ20" s="142">
        <v>547.92999999999995</v>
      </c>
      <c r="AR20" s="142">
        <v>17042</v>
      </c>
      <c r="AS20" s="142">
        <v>16494.07</v>
      </c>
      <c r="AT20" s="142">
        <v>547.92999999999995</v>
      </c>
      <c r="AU20" s="142">
        <v>17042</v>
      </c>
      <c r="AV20" s="141">
        <v>35</v>
      </c>
      <c r="AW20" s="143"/>
      <c r="AX20" s="143"/>
      <c r="AY20" s="143"/>
      <c r="AZ20" s="143"/>
      <c r="BA20" s="143"/>
      <c r="BB20" s="141" t="s">
        <v>321</v>
      </c>
      <c r="BC20" s="143"/>
      <c r="BD20" s="141"/>
      <c r="BE20" s="142">
        <v>0</v>
      </c>
      <c r="BF20" s="141" t="s">
        <v>408</v>
      </c>
      <c r="BG20" s="136"/>
      <c r="BH20" s="137" t="s">
        <v>296</v>
      </c>
      <c r="BI20" s="132" t="s">
        <v>100</v>
      </c>
      <c r="BJ20" s="137">
        <v>46192</v>
      </c>
      <c r="BK20" s="132" t="s">
        <v>104</v>
      </c>
      <c r="BL20" s="132" t="s">
        <v>119</v>
      </c>
      <c r="BM20" s="133" t="s">
        <v>181</v>
      </c>
      <c r="BN20" s="132" t="s">
        <v>223</v>
      </c>
      <c r="BO20" s="132"/>
      <c r="BP20" s="134"/>
      <c r="BQ20" s="148" t="s">
        <v>475</v>
      </c>
    </row>
    <row r="21" spans="1:69" customFormat="1" ht="23" hidden="1" x14ac:dyDescent="0.35">
      <c r="A21" s="136">
        <v>17</v>
      </c>
      <c r="B21" s="141" t="s">
        <v>274</v>
      </c>
      <c r="C21" s="141" t="s">
        <v>256</v>
      </c>
      <c r="D21" s="141" t="s">
        <v>275</v>
      </c>
      <c r="E21" s="141" t="s">
        <v>275</v>
      </c>
      <c r="F21" s="141" t="s">
        <v>275</v>
      </c>
      <c r="G21" s="141" t="s">
        <v>276</v>
      </c>
      <c r="H21" s="141" t="s">
        <v>277</v>
      </c>
      <c r="I21" s="141">
        <v>67154</v>
      </c>
      <c r="J21" s="141" t="s">
        <v>366</v>
      </c>
      <c r="K21" s="141">
        <v>67154</v>
      </c>
      <c r="L21" s="141" t="s">
        <v>268</v>
      </c>
      <c r="M21" s="141" t="s">
        <v>267</v>
      </c>
      <c r="N21" s="141">
        <v>110172</v>
      </c>
      <c r="O21" s="141" t="s">
        <v>410</v>
      </c>
      <c r="P21" s="141">
        <v>151142</v>
      </c>
      <c r="Q21" s="141" t="s">
        <v>411</v>
      </c>
      <c r="R21" s="141" t="s">
        <v>281</v>
      </c>
      <c r="S21" s="141" t="s">
        <v>412</v>
      </c>
      <c r="T21" s="141" t="s">
        <v>412</v>
      </c>
      <c r="U21" s="141" t="s">
        <v>283</v>
      </c>
      <c r="V21" s="141" t="s">
        <v>284</v>
      </c>
      <c r="W21" s="141">
        <v>541</v>
      </c>
      <c r="X21" s="141" t="s">
        <v>285</v>
      </c>
      <c r="Y21" s="141">
        <v>355116018</v>
      </c>
      <c r="Z21" s="141" t="s">
        <v>413</v>
      </c>
      <c r="AA21" s="141" t="s">
        <v>459</v>
      </c>
      <c r="AB21" s="142">
        <v>72000</v>
      </c>
      <c r="AC21" s="141" t="s">
        <v>339</v>
      </c>
      <c r="AD21" s="141">
        <v>24</v>
      </c>
      <c r="AE21" s="141" t="s">
        <v>429</v>
      </c>
      <c r="AF21" s="141" t="s">
        <v>460</v>
      </c>
      <c r="AG21" s="141" t="s">
        <v>461</v>
      </c>
      <c r="AH21" s="141" t="s">
        <v>292</v>
      </c>
      <c r="AI21" s="141" t="s">
        <v>326</v>
      </c>
      <c r="AJ21" s="142">
        <v>3840</v>
      </c>
      <c r="AK21" s="142">
        <v>3840</v>
      </c>
      <c r="AL21" s="141" t="s">
        <v>462</v>
      </c>
      <c r="AM21" s="142">
        <v>53220.56</v>
      </c>
      <c r="AN21" s="142">
        <v>19359.439999999999</v>
      </c>
      <c r="AO21" s="142">
        <v>72580</v>
      </c>
      <c r="AP21" s="142">
        <v>18779.439999999999</v>
      </c>
      <c r="AQ21" s="142">
        <v>1178.56</v>
      </c>
      <c r="AR21" s="142">
        <v>19958</v>
      </c>
      <c r="AS21" s="142">
        <v>18779.439999999999</v>
      </c>
      <c r="AT21" s="142">
        <v>1178.56</v>
      </c>
      <c r="AU21" s="142">
        <v>19958</v>
      </c>
      <c r="AV21" s="141">
        <v>28</v>
      </c>
      <c r="AW21" s="143"/>
      <c r="AX21" s="143"/>
      <c r="AY21" s="143"/>
      <c r="AZ21" s="143"/>
      <c r="BA21" s="143"/>
      <c r="BB21" s="141" t="s">
        <v>321</v>
      </c>
      <c r="BC21" s="143"/>
      <c r="BD21" s="141"/>
      <c r="BE21" s="142">
        <v>0</v>
      </c>
      <c r="BF21" s="141" t="s">
        <v>412</v>
      </c>
      <c r="BG21" s="136"/>
      <c r="BH21" s="137" t="s">
        <v>296</v>
      </c>
      <c r="BI21" s="132" t="s">
        <v>100</v>
      </c>
      <c r="BJ21" s="137">
        <v>46192</v>
      </c>
      <c r="BK21" s="132" t="s">
        <v>103</v>
      </c>
      <c r="BL21" s="132" t="s">
        <v>108</v>
      </c>
      <c r="BM21" s="133" t="s">
        <v>181</v>
      </c>
      <c r="BN21" s="132" t="s">
        <v>223</v>
      </c>
      <c r="BO21" s="132"/>
      <c r="BP21" s="134"/>
      <c r="BQ21" s="148" t="s">
        <v>322</v>
      </c>
    </row>
    <row r="22" spans="1:69" customFormat="1" ht="23" hidden="1" x14ac:dyDescent="0.35">
      <c r="A22" s="136">
        <v>18</v>
      </c>
      <c r="B22" s="141" t="s">
        <v>274</v>
      </c>
      <c r="C22" s="141" t="s">
        <v>256</v>
      </c>
      <c r="D22" s="141" t="s">
        <v>275</v>
      </c>
      <c r="E22" s="141" t="s">
        <v>275</v>
      </c>
      <c r="F22" s="141" t="s">
        <v>275</v>
      </c>
      <c r="G22" s="141" t="s">
        <v>276</v>
      </c>
      <c r="H22" s="141" t="s">
        <v>277</v>
      </c>
      <c r="I22" s="141">
        <v>67821</v>
      </c>
      <c r="J22" s="141" t="s">
        <v>414</v>
      </c>
      <c r="K22" s="141">
        <v>67821</v>
      </c>
      <c r="L22" s="141" t="s">
        <v>300</v>
      </c>
      <c r="M22" s="141" t="s">
        <v>301</v>
      </c>
      <c r="N22" s="141">
        <v>108680</v>
      </c>
      <c r="O22" s="141" t="s">
        <v>415</v>
      </c>
      <c r="P22" s="141">
        <v>149110</v>
      </c>
      <c r="Q22" s="141" t="s">
        <v>416</v>
      </c>
      <c r="R22" s="141" t="s">
        <v>281</v>
      </c>
      <c r="S22" s="141" t="s">
        <v>417</v>
      </c>
      <c r="T22" s="141" t="s">
        <v>417</v>
      </c>
      <c r="U22" s="141" t="s">
        <v>283</v>
      </c>
      <c r="V22" s="141" t="s">
        <v>284</v>
      </c>
      <c r="W22" s="141">
        <v>541</v>
      </c>
      <c r="X22" s="141" t="s">
        <v>285</v>
      </c>
      <c r="Y22" s="141">
        <v>355712432</v>
      </c>
      <c r="Z22" s="141" t="s">
        <v>418</v>
      </c>
      <c r="AA22" s="141" t="s">
        <v>463</v>
      </c>
      <c r="AB22" s="142">
        <v>62000</v>
      </c>
      <c r="AC22" s="141" t="s">
        <v>464</v>
      </c>
      <c r="AD22" s="141">
        <v>24</v>
      </c>
      <c r="AE22" s="141" t="s">
        <v>465</v>
      </c>
      <c r="AF22" s="141" t="s">
        <v>466</v>
      </c>
      <c r="AG22" s="141" t="s">
        <v>467</v>
      </c>
      <c r="AH22" s="141" t="s">
        <v>442</v>
      </c>
      <c r="AI22" s="141" t="s">
        <v>357</v>
      </c>
      <c r="AJ22" s="142">
        <v>3310</v>
      </c>
      <c r="AK22" s="142">
        <v>3310</v>
      </c>
      <c r="AL22" s="141" t="s">
        <v>468</v>
      </c>
      <c r="AM22" s="142">
        <v>29702.240000000002</v>
      </c>
      <c r="AN22" s="142">
        <v>13327.76</v>
      </c>
      <c r="AO22" s="142">
        <v>43030</v>
      </c>
      <c r="AP22" s="142">
        <v>32297.759999999998</v>
      </c>
      <c r="AQ22" s="142">
        <v>4272.24</v>
      </c>
      <c r="AR22" s="142">
        <v>36570</v>
      </c>
      <c r="AS22" s="142">
        <v>32297.759999999998</v>
      </c>
      <c r="AT22" s="142">
        <v>4272.24</v>
      </c>
      <c r="AU22" s="142">
        <v>36570</v>
      </c>
      <c r="AV22" s="141">
        <v>27</v>
      </c>
      <c r="AW22" s="143"/>
      <c r="AX22" s="143"/>
      <c r="AY22" s="143"/>
      <c r="AZ22" s="143"/>
      <c r="BA22" s="143"/>
      <c r="BB22" s="141" t="s">
        <v>321</v>
      </c>
      <c r="BC22" s="143"/>
      <c r="BD22" s="141"/>
      <c r="BE22" s="142">
        <v>0</v>
      </c>
      <c r="BF22" s="141" t="s">
        <v>417</v>
      </c>
      <c r="BG22" s="136"/>
      <c r="BH22" s="137" t="s">
        <v>296</v>
      </c>
      <c r="BI22" s="132" t="s">
        <v>100</v>
      </c>
      <c r="BJ22" s="137">
        <v>46192</v>
      </c>
      <c r="BK22" s="132" t="s">
        <v>104</v>
      </c>
      <c r="BL22" s="132" t="s">
        <v>119</v>
      </c>
      <c r="BM22" s="133" t="s">
        <v>181</v>
      </c>
      <c r="BN22" s="132" t="s">
        <v>223</v>
      </c>
      <c r="BO22" s="132"/>
      <c r="BP22" s="134"/>
      <c r="BQ22" s="148" t="s">
        <v>475</v>
      </c>
    </row>
    <row r="23" spans="1:69" customFormat="1" ht="23" hidden="1" x14ac:dyDescent="0.35">
      <c r="A23" s="136">
        <v>19</v>
      </c>
      <c r="B23" s="141" t="s">
        <v>274</v>
      </c>
      <c r="C23" s="141" t="s">
        <v>256</v>
      </c>
      <c r="D23" s="141" t="s">
        <v>275</v>
      </c>
      <c r="E23" s="141" t="s">
        <v>275</v>
      </c>
      <c r="F23" s="141" t="s">
        <v>275</v>
      </c>
      <c r="G23" s="141" t="s">
        <v>276</v>
      </c>
      <c r="H23" s="141" t="s">
        <v>277</v>
      </c>
      <c r="I23" s="141">
        <v>65909</v>
      </c>
      <c r="J23" s="141" t="s">
        <v>382</v>
      </c>
      <c r="K23" s="141">
        <v>65909</v>
      </c>
      <c r="L23" s="141" t="s">
        <v>300</v>
      </c>
      <c r="M23" s="141" t="s">
        <v>301</v>
      </c>
      <c r="N23" s="141">
        <v>353276</v>
      </c>
      <c r="O23" s="141" t="s">
        <v>387</v>
      </c>
      <c r="P23" s="141">
        <v>501858</v>
      </c>
      <c r="Q23" s="141" t="s">
        <v>388</v>
      </c>
      <c r="R23" s="141" t="s">
        <v>281</v>
      </c>
      <c r="S23" s="141" t="s">
        <v>479</v>
      </c>
      <c r="T23" s="141" t="s">
        <v>479</v>
      </c>
      <c r="U23" s="141" t="s">
        <v>283</v>
      </c>
      <c r="V23" s="141" t="s">
        <v>284</v>
      </c>
      <c r="W23" s="141">
        <v>0</v>
      </c>
      <c r="X23" s="141" t="s">
        <v>285</v>
      </c>
      <c r="Y23" s="141">
        <v>357387511</v>
      </c>
      <c r="Z23" s="141" t="s">
        <v>506</v>
      </c>
      <c r="AA23" s="141" t="s">
        <v>515</v>
      </c>
      <c r="AB23" s="142">
        <v>32000</v>
      </c>
      <c r="AC23" s="141" t="s">
        <v>430</v>
      </c>
      <c r="AD23" s="141">
        <v>24</v>
      </c>
      <c r="AE23" s="141" t="s">
        <v>289</v>
      </c>
      <c r="AF23" s="141" t="s">
        <v>445</v>
      </c>
      <c r="AG23" s="141" t="s">
        <v>516</v>
      </c>
      <c r="AH23" s="141" t="s">
        <v>313</v>
      </c>
      <c r="AI23" s="141" t="s">
        <v>517</v>
      </c>
      <c r="AJ23" s="142">
        <v>1710</v>
      </c>
      <c r="AK23" s="142">
        <v>1710</v>
      </c>
      <c r="AL23" s="141" t="s">
        <v>518</v>
      </c>
      <c r="AM23" s="142">
        <v>30163.119999999999</v>
      </c>
      <c r="AN23" s="142">
        <v>9166.8799999999992</v>
      </c>
      <c r="AO23" s="142">
        <v>39330</v>
      </c>
      <c r="AP23" s="142">
        <v>1836.88</v>
      </c>
      <c r="AQ23" s="142">
        <v>44.12</v>
      </c>
      <c r="AR23" s="142">
        <v>1881</v>
      </c>
      <c r="AS23" s="142">
        <v>0</v>
      </c>
      <c r="AT23" s="142">
        <v>0</v>
      </c>
      <c r="AU23" s="142">
        <v>0</v>
      </c>
      <c r="AV23" s="141">
        <v>23</v>
      </c>
      <c r="AW23" s="143"/>
      <c r="AX23" s="143"/>
      <c r="AY23" s="143"/>
      <c r="AZ23" s="143"/>
      <c r="BA23" s="143"/>
      <c r="BB23" s="141" t="s">
        <v>321</v>
      </c>
      <c r="BC23" s="143"/>
      <c r="BD23" s="141"/>
      <c r="BE23" s="142">
        <v>0</v>
      </c>
      <c r="BF23" s="141" t="s">
        <v>479</v>
      </c>
      <c r="BG23" s="136"/>
      <c r="BH23" s="137" t="s">
        <v>562</v>
      </c>
      <c r="BI23" s="132" t="s">
        <v>100</v>
      </c>
      <c r="BJ23" s="137">
        <v>46197</v>
      </c>
      <c r="BK23" s="132" t="s">
        <v>103</v>
      </c>
      <c r="BL23" s="132" t="s">
        <v>108</v>
      </c>
      <c r="BM23" s="133" t="s">
        <v>180</v>
      </c>
      <c r="BN23" s="132" t="s">
        <v>222</v>
      </c>
      <c r="BO23" s="132"/>
      <c r="BP23" s="134"/>
      <c r="BQ23" s="148" t="s">
        <v>351</v>
      </c>
    </row>
    <row r="24" spans="1:69" customFormat="1" ht="23" hidden="1" x14ac:dyDescent="0.35">
      <c r="A24" s="136">
        <v>20</v>
      </c>
      <c r="B24" s="141" t="s">
        <v>274</v>
      </c>
      <c r="C24" s="141" t="s">
        <v>256</v>
      </c>
      <c r="D24" s="141" t="s">
        <v>275</v>
      </c>
      <c r="E24" s="141" t="s">
        <v>275</v>
      </c>
      <c r="F24" s="141" t="s">
        <v>275</v>
      </c>
      <c r="G24" s="141" t="s">
        <v>276</v>
      </c>
      <c r="H24" s="141" t="s">
        <v>277</v>
      </c>
      <c r="I24" s="141">
        <v>68165</v>
      </c>
      <c r="J24" s="141" t="s">
        <v>480</v>
      </c>
      <c r="K24" s="141">
        <v>68165</v>
      </c>
      <c r="L24" s="141" t="s">
        <v>300</v>
      </c>
      <c r="M24" s="141" t="s">
        <v>301</v>
      </c>
      <c r="N24" s="141">
        <v>109308</v>
      </c>
      <c r="O24" s="141" t="s">
        <v>481</v>
      </c>
      <c r="P24" s="141">
        <v>149953</v>
      </c>
      <c r="Q24" s="141" t="s">
        <v>482</v>
      </c>
      <c r="R24" s="141" t="s">
        <v>281</v>
      </c>
      <c r="S24" s="141" t="s">
        <v>483</v>
      </c>
      <c r="T24" s="141" t="s">
        <v>483</v>
      </c>
      <c r="U24" s="141" t="s">
        <v>284</v>
      </c>
      <c r="V24" s="141" t="s">
        <v>284</v>
      </c>
      <c r="W24" s="141">
        <v>0</v>
      </c>
      <c r="X24" s="141" t="s">
        <v>285</v>
      </c>
      <c r="Y24" s="141">
        <v>357584586</v>
      </c>
      <c r="Z24" s="141" t="s">
        <v>507</v>
      </c>
      <c r="AA24" s="141" t="s">
        <v>519</v>
      </c>
      <c r="AB24" s="142">
        <v>65000</v>
      </c>
      <c r="AC24" s="141" t="s">
        <v>339</v>
      </c>
      <c r="AD24" s="141">
        <v>24</v>
      </c>
      <c r="AE24" s="141" t="s">
        <v>520</v>
      </c>
      <c r="AF24" s="141" t="s">
        <v>521</v>
      </c>
      <c r="AG24" s="141" t="s">
        <v>522</v>
      </c>
      <c r="AH24" s="141" t="s">
        <v>292</v>
      </c>
      <c r="AI24" s="141" t="s">
        <v>523</v>
      </c>
      <c r="AJ24" s="142">
        <v>3470</v>
      </c>
      <c r="AK24" s="142">
        <v>3470</v>
      </c>
      <c r="AL24" s="141" t="s">
        <v>524</v>
      </c>
      <c r="AM24" s="142">
        <v>61367.78</v>
      </c>
      <c r="AN24" s="142">
        <v>18442.22</v>
      </c>
      <c r="AO24" s="142">
        <v>79810</v>
      </c>
      <c r="AP24" s="142">
        <v>3632.22</v>
      </c>
      <c r="AQ24" s="142">
        <v>69.78</v>
      </c>
      <c r="AR24" s="142">
        <v>3702</v>
      </c>
      <c r="AS24" s="142">
        <v>0</v>
      </c>
      <c r="AT24" s="142">
        <v>0</v>
      </c>
      <c r="AU24" s="142">
        <v>0</v>
      </c>
      <c r="AV24" s="141">
        <v>23</v>
      </c>
      <c r="AW24" s="124"/>
      <c r="AX24" s="124"/>
      <c r="AY24" s="124"/>
      <c r="AZ24" s="124"/>
      <c r="BA24" s="124"/>
      <c r="BB24" s="141" t="s">
        <v>321</v>
      </c>
      <c r="BC24" s="124"/>
      <c r="BD24" s="141"/>
      <c r="BE24" s="142">
        <v>0</v>
      </c>
      <c r="BF24" s="141" t="s">
        <v>483</v>
      </c>
      <c r="BG24" s="124"/>
      <c r="BH24" s="137" t="s">
        <v>562</v>
      </c>
      <c r="BI24" s="132" t="s">
        <v>100</v>
      </c>
      <c r="BJ24" s="137">
        <v>46197</v>
      </c>
      <c r="BK24" s="132" t="s">
        <v>103</v>
      </c>
      <c r="BL24" s="132" t="s">
        <v>108</v>
      </c>
      <c r="BM24" s="133" t="s">
        <v>180</v>
      </c>
      <c r="BN24" s="132" t="s">
        <v>222</v>
      </c>
      <c r="BO24" s="132"/>
      <c r="BP24" s="134"/>
      <c r="BQ24" s="148" t="s">
        <v>351</v>
      </c>
    </row>
    <row r="25" spans="1:69" customFormat="1" ht="23" hidden="1" x14ac:dyDescent="0.35">
      <c r="A25" s="136">
        <v>21</v>
      </c>
      <c r="B25" s="141" t="s">
        <v>274</v>
      </c>
      <c r="C25" s="141" t="s">
        <v>256</v>
      </c>
      <c r="D25" s="141" t="s">
        <v>275</v>
      </c>
      <c r="E25" s="141" t="s">
        <v>275</v>
      </c>
      <c r="F25" s="141" t="s">
        <v>275</v>
      </c>
      <c r="G25" s="141" t="s">
        <v>276</v>
      </c>
      <c r="H25" s="141" t="s">
        <v>277</v>
      </c>
      <c r="I25" s="141">
        <v>65909</v>
      </c>
      <c r="J25" s="141" t="s">
        <v>382</v>
      </c>
      <c r="K25" s="141">
        <v>65909</v>
      </c>
      <c r="L25" s="141" t="s">
        <v>300</v>
      </c>
      <c r="M25" s="141" t="s">
        <v>301</v>
      </c>
      <c r="N25" s="141">
        <v>105616</v>
      </c>
      <c r="O25" s="141" t="s">
        <v>383</v>
      </c>
      <c r="P25" s="141">
        <v>145070</v>
      </c>
      <c r="Q25" s="141" t="s">
        <v>384</v>
      </c>
      <c r="R25" s="141" t="s">
        <v>281</v>
      </c>
      <c r="S25" s="141" t="s">
        <v>484</v>
      </c>
      <c r="T25" s="141" t="s">
        <v>484</v>
      </c>
      <c r="U25" s="141" t="s">
        <v>283</v>
      </c>
      <c r="V25" s="141" t="s">
        <v>284</v>
      </c>
      <c r="W25" s="141">
        <v>0</v>
      </c>
      <c r="X25" s="141" t="s">
        <v>285</v>
      </c>
      <c r="Y25" s="141">
        <v>358371335</v>
      </c>
      <c r="Z25" s="141" t="s">
        <v>508</v>
      </c>
      <c r="AA25" s="141" t="s">
        <v>437</v>
      </c>
      <c r="AB25" s="142">
        <v>80000</v>
      </c>
      <c r="AC25" s="141" t="s">
        <v>430</v>
      </c>
      <c r="AD25" s="141">
        <v>24</v>
      </c>
      <c r="AE25" s="141" t="s">
        <v>525</v>
      </c>
      <c r="AF25" s="141" t="s">
        <v>526</v>
      </c>
      <c r="AG25" s="141" t="s">
        <v>527</v>
      </c>
      <c r="AH25" s="141" t="s">
        <v>442</v>
      </c>
      <c r="AI25" s="141" t="s">
        <v>528</v>
      </c>
      <c r="AJ25" s="142">
        <v>4260</v>
      </c>
      <c r="AK25" s="142">
        <v>4260</v>
      </c>
      <c r="AL25" s="141" t="s">
        <v>518</v>
      </c>
      <c r="AM25" s="142">
        <v>63601.3</v>
      </c>
      <c r="AN25" s="142">
        <v>21598.7</v>
      </c>
      <c r="AO25" s="142">
        <v>85200</v>
      </c>
      <c r="AP25" s="142">
        <v>16398.7</v>
      </c>
      <c r="AQ25" s="142">
        <v>893.3</v>
      </c>
      <c r="AR25" s="142">
        <v>17292</v>
      </c>
      <c r="AS25" s="142">
        <v>0</v>
      </c>
      <c r="AT25" s="142">
        <v>0</v>
      </c>
      <c r="AU25" s="142">
        <v>0</v>
      </c>
      <c r="AV25" s="141">
        <v>20</v>
      </c>
      <c r="AW25" s="124"/>
      <c r="AX25" s="124"/>
      <c r="AY25" s="124"/>
      <c r="AZ25" s="124"/>
      <c r="BA25" s="124"/>
      <c r="BB25" s="141" t="s">
        <v>321</v>
      </c>
      <c r="BC25" s="124"/>
      <c r="BD25" s="141"/>
      <c r="BE25" s="142">
        <v>0</v>
      </c>
      <c r="BF25" s="141" t="s">
        <v>484</v>
      </c>
      <c r="BG25" s="124"/>
      <c r="BH25" s="137" t="s">
        <v>562</v>
      </c>
      <c r="BI25" s="132" t="s">
        <v>100</v>
      </c>
      <c r="BJ25" s="137">
        <v>46197</v>
      </c>
      <c r="BK25" s="132" t="s">
        <v>103</v>
      </c>
      <c r="BL25" s="132" t="s">
        <v>108</v>
      </c>
      <c r="BM25" s="133" t="s">
        <v>180</v>
      </c>
      <c r="BN25" s="132" t="s">
        <v>222</v>
      </c>
      <c r="BO25" s="132"/>
      <c r="BP25" s="134"/>
      <c r="BQ25" s="148" t="s">
        <v>351</v>
      </c>
    </row>
    <row r="26" spans="1:69" customFormat="1" ht="23" hidden="1" x14ac:dyDescent="0.35">
      <c r="A26" s="136">
        <v>22</v>
      </c>
      <c r="B26" s="141" t="s">
        <v>274</v>
      </c>
      <c r="C26" s="141" t="s">
        <v>256</v>
      </c>
      <c r="D26" s="141" t="s">
        <v>275</v>
      </c>
      <c r="E26" s="141" t="s">
        <v>275</v>
      </c>
      <c r="F26" s="141" t="s">
        <v>275</v>
      </c>
      <c r="G26" s="141" t="s">
        <v>276</v>
      </c>
      <c r="H26" s="141" t="s">
        <v>277</v>
      </c>
      <c r="I26" s="141">
        <v>67304</v>
      </c>
      <c r="J26" s="141" t="s">
        <v>485</v>
      </c>
      <c r="K26" s="141">
        <v>67304</v>
      </c>
      <c r="L26" s="141" t="s">
        <v>300</v>
      </c>
      <c r="M26" s="141" t="s">
        <v>301</v>
      </c>
      <c r="N26" s="141">
        <v>109581</v>
      </c>
      <c r="O26" s="141" t="s">
        <v>486</v>
      </c>
      <c r="P26" s="141">
        <v>151108</v>
      </c>
      <c r="Q26" s="141" t="s">
        <v>487</v>
      </c>
      <c r="R26" s="141" t="s">
        <v>281</v>
      </c>
      <c r="S26" s="141" t="s">
        <v>488</v>
      </c>
      <c r="T26" s="141" t="s">
        <v>488</v>
      </c>
      <c r="U26" s="141" t="s">
        <v>283</v>
      </c>
      <c r="V26" s="141" t="s">
        <v>284</v>
      </c>
      <c r="W26" s="141">
        <v>0</v>
      </c>
      <c r="X26" s="141" t="s">
        <v>285</v>
      </c>
      <c r="Y26" s="141">
        <v>358412731</v>
      </c>
      <c r="Z26" s="141" t="s">
        <v>509</v>
      </c>
      <c r="AA26" s="141" t="s">
        <v>437</v>
      </c>
      <c r="AB26" s="142">
        <v>72000</v>
      </c>
      <c r="AC26" s="141" t="s">
        <v>430</v>
      </c>
      <c r="AD26" s="141">
        <v>30</v>
      </c>
      <c r="AE26" s="141" t="s">
        <v>525</v>
      </c>
      <c r="AF26" s="141" t="s">
        <v>529</v>
      </c>
      <c r="AG26" s="141" t="s">
        <v>530</v>
      </c>
      <c r="AH26" s="141" t="s">
        <v>442</v>
      </c>
      <c r="AI26" s="141" t="s">
        <v>528</v>
      </c>
      <c r="AJ26" s="142">
        <v>3190</v>
      </c>
      <c r="AK26" s="142">
        <v>3190</v>
      </c>
      <c r="AL26" s="141" t="s">
        <v>518</v>
      </c>
      <c r="AM26" s="142">
        <v>43190.29</v>
      </c>
      <c r="AN26" s="142">
        <v>20609.71</v>
      </c>
      <c r="AO26" s="142">
        <v>63800</v>
      </c>
      <c r="AP26" s="142">
        <v>28809.71</v>
      </c>
      <c r="AQ26" s="142">
        <v>3211.29</v>
      </c>
      <c r="AR26" s="142">
        <v>32021</v>
      </c>
      <c r="AS26" s="142">
        <v>0</v>
      </c>
      <c r="AT26" s="142">
        <v>0</v>
      </c>
      <c r="AU26" s="142">
        <v>0</v>
      </c>
      <c r="AV26" s="141">
        <v>20</v>
      </c>
      <c r="AW26" s="143"/>
      <c r="AX26" s="143"/>
      <c r="AY26" s="143"/>
      <c r="AZ26" s="143"/>
      <c r="BA26" s="143"/>
      <c r="BB26" s="141" t="s">
        <v>321</v>
      </c>
      <c r="BC26" s="143"/>
      <c r="BD26" s="141"/>
      <c r="BE26" s="142">
        <v>0</v>
      </c>
      <c r="BF26" s="141" t="s">
        <v>488</v>
      </c>
      <c r="BG26" s="136"/>
      <c r="BH26" s="137" t="s">
        <v>562</v>
      </c>
      <c r="BI26" s="132" t="s">
        <v>100</v>
      </c>
      <c r="BJ26" s="137">
        <v>46197</v>
      </c>
      <c r="BK26" s="132" t="s">
        <v>103</v>
      </c>
      <c r="BL26" s="132" t="s">
        <v>108</v>
      </c>
      <c r="BM26" s="133" t="s">
        <v>180</v>
      </c>
      <c r="BN26" s="132" t="s">
        <v>222</v>
      </c>
      <c r="BO26" s="132"/>
      <c r="BP26" s="134"/>
      <c r="BQ26" s="148" t="s">
        <v>351</v>
      </c>
    </row>
    <row r="27" spans="1:69" customFormat="1" ht="23" hidden="1" x14ac:dyDescent="0.35">
      <c r="A27" s="136">
        <v>23</v>
      </c>
      <c r="B27" s="141" t="s">
        <v>274</v>
      </c>
      <c r="C27" s="141" t="s">
        <v>256</v>
      </c>
      <c r="D27" s="141" t="s">
        <v>275</v>
      </c>
      <c r="E27" s="141" t="s">
        <v>275</v>
      </c>
      <c r="F27" s="141" t="s">
        <v>275</v>
      </c>
      <c r="G27" s="141" t="s">
        <v>276</v>
      </c>
      <c r="H27" s="141" t="s">
        <v>277</v>
      </c>
      <c r="I27" s="141">
        <v>65384</v>
      </c>
      <c r="J27" s="141" t="s">
        <v>489</v>
      </c>
      <c r="K27" s="141">
        <v>65384</v>
      </c>
      <c r="L27" s="141" t="s">
        <v>268</v>
      </c>
      <c r="M27" s="141" t="s">
        <v>267</v>
      </c>
      <c r="N27" s="141">
        <v>104855</v>
      </c>
      <c r="O27" s="141" t="s">
        <v>490</v>
      </c>
      <c r="P27" s="141">
        <v>144140</v>
      </c>
      <c r="Q27" s="141" t="s">
        <v>491</v>
      </c>
      <c r="R27" s="141" t="s">
        <v>281</v>
      </c>
      <c r="S27" s="141" t="s">
        <v>492</v>
      </c>
      <c r="T27" s="141" t="s">
        <v>492</v>
      </c>
      <c r="U27" s="141" t="s">
        <v>283</v>
      </c>
      <c r="V27" s="141" t="s">
        <v>284</v>
      </c>
      <c r="W27" s="141">
        <v>0</v>
      </c>
      <c r="X27" s="141" t="s">
        <v>285</v>
      </c>
      <c r="Y27" s="141">
        <v>358449433</v>
      </c>
      <c r="Z27" s="141" t="s">
        <v>510</v>
      </c>
      <c r="AA27" s="141" t="s">
        <v>437</v>
      </c>
      <c r="AB27" s="142">
        <v>71000</v>
      </c>
      <c r="AC27" s="141" t="s">
        <v>309</v>
      </c>
      <c r="AD27" s="141">
        <v>30</v>
      </c>
      <c r="AE27" s="141" t="s">
        <v>525</v>
      </c>
      <c r="AF27" s="141" t="s">
        <v>531</v>
      </c>
      <c r="AG27" s="141" t="s">
        <v>532</v>
      </c>
      <c r="AH27" s="141" t="s">
        <v>442</v>
      </c>
      <c r="AI27" s="141" t="s">
        <v>533</v>
      </c>
      <c r="AJ27" s="142">
        <v>3140</v>
      </c>
      <c r="AK27" s="142">
        <v>3140</v>
      </c>
      <c r="AL27" s="141" t="s">
        <v>534</v>
      </c>
      <c r="AM27" s="142">
        <v>42028.5</v>
      </c>
      <c r="AN27" s="142">
        <v>20771.5</v>
      </c>
      <c r="AO27" s="142">
        <v>62800</v>
      </c>
      <c r="AP27" s="142">
        <v>28971.5</v>
      </c>
      <c r="AQ27" s="142">
        <v>3322.5</v>
      </c>
      <c r="AR27" s="142">
        <v>32294</v>
      </c>
      <c r="AS27" s="142">
        <v>0</v>
      </c>
      <c r="AT27" s="142">
        <v>0</v>
      </c>
      <c r="AU27" s="142">
        <v>0</v>
      </c>
      <c r="AV27" s="141">
        <v>20</v>
      </c>
      <c r="AW27" s="143"/>
      <c r="AX27" s="143"/>
      <c r="AY27" s="143"/>
      <c r="AZ27" s="143"/>
      <c r="BA27" s="143"/>
      <c r="BB27" s="141" t="s">
        <v>321</v>
      </c>
      <c r="BC27" s="143"/>
      <c r="BD27" s="141"/>
      <c r="BE27" s="142">
        <v>0</v>
      </c>
      <c r="BF27" s="141" t="s">
        <v>492</v>
      </c>
      <c r="BG27" s="136"/>
      <c r="BH27" s="137" t="s">
        <v>562</v>
      </c>
      <c r="BI27" s="132" t="s">
        <v>100</v>
      </c>
      <c r="BJ27" s="137">
        <v>46197</v>
      </c>
      <c r="BK27" s="132" t="s">
        <v>103</v>
      </c>
      <c r="BL27" s="132" t="s">
        <v>108</v>
      </c>
      <c r="BM27" s="133" t="s">
        <v>180</v>
      </c>
      <c r="BN27" s="132" t="s">
        <v>222</v>
      </c>
      <c r="BO27" s="132"/>
      <c r="BP27" s="134"/>
      <c r="BQ27" s="148" t="s">
        <v>351</v>
      </c>
    </row>
    <row r="28" spans="1:69" customFormat="1" ht="23" hidden="1" x14ac:dyDescent="0.35">
      <c r="A28" s="136">
        <v>24</v>
      </c>
      <c r="B28" s="141" t="s">
        <v>274</v>
      </c>
      <c r="C28" s="141" t="s">
        <v>256</v>
      </c>
      <c r="D28" s="141" t="s">
        <v>275</v>
      </c>
      <c r="E28" s="141" t="s">
        <v>275</v>
      </c>
      <c r="F28" s="141" t="s">
        <v>275</v>
      </c>
      <c r="G28" s="141" t="s">
        <v>276</v>
      </c>
      <c r="H28" s="141" t="s">
        <v>277</v>
      </c>
      <c r="I28" s="141">
        <v>66678</v>
      </c>
      <c r="J28" s="141" t="s">
        <v>493</v>
      </c>
      <c r="K28" s="141">
        <v>66678</v>
      </c>
      <c r="L28" s="141" t="s">
        <v>300</v>
      </c>
      <c r="M28" s="141" t="s">
        <v>301</v>
      </c>
      <c r="N28" s="141">
        <v>108601</v>
      </c>
      <c r="O28" s="141" t="s">
        <v>494</v>
      </c>
      <c r="P28" s="141">
        <v>148995</v>
      </c>
      <c r="Q28" s="141" t="s">
        <v>495</v>
      </c>
      <c r="R28" s="141" t="s">
        <v>281</v>
      </c>
      <c r="S28" s="141" t="s">
        <v>496</v>
      </c>
      <c r="T28" s="141" t="s">
        <v>496</v>
      </c>
      <c r="U28" s="141" t="s">
        <v>283</v>
      </c>
      <c r="V28" s="141" t="s">
        <v>284</v>
      </c>
      <c r="W28" s="141">
        <v>0</v>
      </c>
      <c r="X28" s="141" t="s">
        <v>285</v>
      </c>
      <c r="Y28" s="141">
        <v>358475906</v>
      </c>
      <c r="Z28" s="141" t="s">
        <v>511</v>
      </c>
      <c r="AA28" s="141" t="s">
        <v>535</v>
      </c>
      <c r="AB28" s="142">
        <v>80000</v>
      </c>
      <c r="AC28" s="141" t="s">
        <v>428</v>
      </c>
      <c r="AD28" s="141">
        <v>24</v>
      </c>
      <c r="AE28" s="141" t="s">
        <v>525</v>
      </c>
      <c r="AF28" s="141" t="s">
        <v>536</v>
      </c>
      <c r="AG28" s="141" t="s">
        <v>537</v>
      </c>
      <c r="AH28" s="141" t="s">
        <v>442</v>
      </c>
      <c r="AI28" s="141" t="s">
        <v>538</v>
      </c>
      <c r="AJ28" s="142">
        <v>4200</v>
      </c>
      <c r="AK28" s="142">
        <v>4200</v>
      </c>
      <c r="AL28" s="141" t="s">
        <v>539</v>
      </c>
      <c r="AM28" s="142">
        <v>60002.65</v>
      </c>
      <c r="AN28" s="142">
        <v>19797.349999999999</v>
      </c>
      <c r="AO28" s="142">
        <v>79800</v>
      </c>
      <c r="AP28" s="142">
        <v>19997.349999999999</v>
      </c>
      <c r="AQ28" s="142">
        <v>1180.6500000000001</v>
      </c>
      <c r="AR28" s="142">
        <v>21178</v>
      </c>
      <c r="AS28" s="142">
        <v>0</v>
      </c>
      <c r="AT28" s="142">
        <v>0</v>
      </c>
      <c r="AU28" s="142">
        <v>0</v>
      </c>
      <c r="AV28" s="141">
        <v>19</v>
      </c>
      <c r="AW28" s="143"/>
      <c r="AX28" s="143"/>
      <c r="AY28" s="143"/>
      <c r="AZ28" s="143"/>
      <c r="BA28" s="143"/>
      <c r="BB28" s="141" t="s">
        <v>321</v>
      </c>
      <c r="BC28" s="143"/>
      <c r="BD28" s="141"/>
      <c r="BE28" s="142">
        <v>0</v>
      </c>
      <c r="BF28" s="141" t="s">
        <v>496</v>
      </c>
      <c r="BG28" s="136"/>
      <c r="BH28" s="137" t="s">
        <v>562</v>
      </c>
      <c r="BI28" s="132" t="s">
        <v>100</v>
      </c>
      <c r="BJ28" s="137">
        <v>46197</v>
      </c>
      <c r="BK28" s="132" t="s">
        <v>103</v>
      </c>
      <c r="BL28" s="132" t="s">
        <v>108</v>
      </c>
      <c r="BM28" s="133" t="s">
        <v>180</v>
      </c>
      <c r="BN28" s="132" t="s">
        <v>222</v>
      </c>
      <c r="BO28" s="132"/>
      <c r="BP28" s="134"/>
      <c r="BQ28" s="148" t="s">
        <v>351</v>
      </c>
    </row>
    <row r="29" spans="1:69" customFormat="1" ht="23" hidden="1" x14ac:dyDescent="0.35">
      <c r="A29" s="136">
        <v>25</v>
      </c>
      <c r="B29" s="141" t="s">
        <v>274</v>
      </c>
      <c r="C29" s="141" t="s">
        <v>256</v>
      </c>
      <c r="D29" s="141" t="s">
        <v>275</v>
      </c>
      <c r="E29" s="141" t="s">
        <v>275</v>
      </c>
      <c r="F29" s="141" t="s">
        <v>275</v>
      </c>
      <c r="G29" s="141" t="s">
        <v>276</v>
      </c>
      <c r="H29" s="141" t="s">
        <v>277</v>
      </c>
      <c r="I29" s="141">
        <v>65430</v>
      </c>
      <c r="J29" s="141" t="s">
        <v>497</v>
      </c>
      <c r="K29" s="141">
        <v>65430</v>
      </c>
      <c r="L29" s="141" t="s">
        <v>300</v>
      </c>
      <c r="M29" s="141" t="s">
        <v>301</v>
      </c>
      <c r="N29" s="141">
        <v>112436</v>
      </c>
      <c r="O29" s="141" t="s">
        <v>498</v>
      </c>
      <c r="P29" s="141">
        <v>154432</v>
      </c>
      <c r="Q29" s="141" t="s">
        <v>499</v>
      </c>
      <c r="R29" s="141" t="s">
        <v>281</v>
      </c>
      <c r="S29" s="141" t="s">
        <v>500</v>
      </c>
      <c r="T29" s="141" t="s">
        <v>500</v>
      </c>
      <c r="U29" s="141" t="s">
        <v>283</v>
      </c>
      <c r="V29" s="141" t="s">
        <v>284</v>
      </c>
      <c r="W29" s="141">
        <v>0</v>
      </c>
      <c r="X29" s="141" t="s">
        <v>501</v>
      </c>
      <c r="Y29" s="141">
        <v>358731882</v>
      </c>
      <c r="Z29" s="141" t="s">
        <v>512</v>
      </c>
      <c r="AA29" s="141" t="s">
        <v>540</v>
      </c>
      <c r="AB29" s="142">
        <v>76000</v>
      </c>
      <c r="AC29" s="141" t="s">
        <v>339</v>
      </c>
      <c r="AD29" s="141">
        <v>30</v>
      </c>
      <c r="AE29" s="141" t="s">
        <v>525</v>
      </c>
      <c r="AF29" s="141" t="s">
        <v>541</v>
      </c>
      <c r="AG29" s="141" t="s">
        <v>542</v>
      </c>
      <c r="AH29" s="141" t="s">
        <v>442</v>
      </c>
      <c r="AI29" s="141" t="s">
        <v>543</v>
      </c>
      <c r="AJ29" s="142">
        <v>3360</v>
      </c>
      <c r="AK29" s="142">
        <v>3360</v>
      </c>
      <c r="AL29" s="141" t="s">
        <v>524</v>
      </c>
      <c r="AM29" s="142">
        <v>43395.8</v>
      </c>
      <c r="AN29" s="142">
        <v>20444.2</v>
      </c>
      <c r="AO29" s="142">
        <v>63840</v>
      </c>
      <c r="AP29" s="142">
        <v>32604.2</v>
      </c>
      <c r="AQ29" s="142">
        <v>3950.8</v>
      </c>
      <c r="AR29" s="142">
        <v>36555</v>
      </c>
      <c r="AS29" s="142">
        <v>0</v>
      </c>
      <c r="AT29" s="142">
        <v>0</v>
      </c>
      <c r="AU29" s="142">
        <v>0</v>
      </c>
      <c r="AV29" s="141">
        <v>19</v>
      </c>
      <c r="AW29" s="143"/>
      <c r="AX29" s="143"/>
      <c r="AY29" s="143"/>
      <c r="AZ29" s="143"/>
      <c r="BA29" s="143"/>
      <c r="BB29" s="141" t="s">
        <v>321</v>
      </c>
      <c r="BC29" s="143"/>
      <c r="BD29" s="141"/>
      <c r="BE29" s="142">
        <v>0</v>
      </c>
      <c r="BF29" s="141" t="s">
        <v>500</v>
      </c>
      <c r="BG29" s="136"/>
      <c r="BH29" s="137" t="s">
        <v>562</v>
      </c>
      <c r="BI29" s="132" t="s">
        <v>100</v>
      </c>
      <c r="BJ29" s="137">
        <v>46197</v>
      </c>
      <c r="BK29" s="132" t="s">
        <v>103</v>
      </c>
      <c r="BL29" s="132" t="s">
        <v>108</v>
      </c>
      <c r="BM29" s="133" t="s">
        <v>180</v>
      </c>
      <c r="BN29" s="132" t="s">
        <v>222</v>
      </c>
      <c r="BO29" s="132"/>
      <c r="BP29" s="134"/>
      <c r="BQ29" s="148" t="s">
        <v>351</v>
      </c>
    </row>
    <row r="30" spans="1:69" customFormat="1" ht="23" hidden="1" x14ac:dyDescent="0.35">
      <c r="A30" s="136">
        <v>26</v>
      </c>
      <c r="B30" s="141" t="s">
        <v>274</v>
      </c>
      <c r="C30" s="141" t="s">
        <v>256</v>
      </c>
      <c r="D30" s="141" t="s">
        <v>275</v>
      </c>
      <c r="E30" s="141" t="s">
        <v>275</v>
      </c>
      <c r="F30" s="141" t="s">
        <v>275</v>
      </c>
      <c r="G30" s="141" t="s">
        <v>276</v>
      </c>
      <c r="H30" s="141" t="s">
        <v>277</v>
      </c>
      <c r="I30" s="141">
        <v>68959</v>
      </c>
      <c r="J30" s="141" t="s">
        <v>401</v>
      </c>
      <c r="K30" s="141">
        <v>68959</v>
      </c>
      <c r="L30" s="141" t="s">
        <v>300</v>
      </c>
      <c r="M30" s="141" t="s">
        <v>301</v>
      </c>
      <c r="N30" s="141">
        <v>127036</v>
      </c>
      <c r="O30" s="141" t="s">
        <v>402</v>
      </c>
      <c r="P30" s="141">
        <v>171962</v>
      </c>
      <c r="Q30" s="141" t="s">
        <v>403</v>
      </c>
      <c r="R30" s="141" t="s">
        <v>281</v>
      </c>
      <c r="S30" s="141" t="s">
        <v>502</v>
      </c>
      <c r="T30" s="141" t="s">
        <v>502</v>
      </c>
      <c r="U30" s="141" t="s">
        <v>283</v>
      </c>
      <c r="V30" s="141" t="s">
        <v>284</v>
      </c>
      <c r="W30" s="141">
        <v>0</v>
      </c>
      <c r="X30" s="141" t="s">
        <v>285</v>
      </c>
      <c r="Y30" s="141">
        <v>358762189</v>
      </c>
      <c r="Z30" s="141" t="s">
        <v>513</v>
      </c>
      <c r="AA30" s="141" t="s">
        <v>533</v>
      </c>
      <c r="AB30" s="142">
        <v>80000</v>
      </c>
      <c r="AC30" s="141" t="s">
        <v>309</v>
      </c>
      <c r="AD30" s="141">
        <v>24</v>
      </c>
      <c r="AE30" s="141" t="s">
        <v>525</v>
      </c>
      <c r="AF30" s="141" t="s">
        <v>544</v>
      </c>
      <c r="AG30" s="141" t="s">
        <v>545</v>
      </c>
      <c r="AH30" s="141" t="s">
        <v>442</v>
      </c>
      <c r="AI30" s="141" t="s">
        <v>546</v>
      </c>
      <c r="AJ30" s="142">
        <v>4200</v>
      </c>
      <c r="AK30" s="142">
        <v>4200</v>
      </c>
      <c r="AL30" s="141" t="s">
        <v>547</v>
      </c>
      <c r="AM30" s="142">
        <v>60756</v>
      </c>
      <c r="AN30" s="142">
        <v>19044</v>
      </c>
      <c r="AO30" s="142">
        <v>79800</v>
      </c>
      <c r="AP30" s="142">
        <v>19244</v>
      </c>
      <c r="AQ30" s="142">
        <v>1143</v>
      </c>
      <c r="AR30" s="142">
        <v>20387</v>
      </c>
      <c r="AS30" s="142">
        <v>0</v>
      </c>
      <c r="AT30" s="142">
        <v>0</v>
      </c>
      <c r="AU30" s="142">
        <v>0</v>
      </c>
      <c r="AV30" s="141">
        <v>19</v>
      </c>
      <c r="AW30" s="124"/>
      <c r="AX30" s="124"/>
      <c r="AY30" s="124"/>
      <c r="AZ30" s="124"/>
      <c r="BA30" s="124"/>
      <c r="BB30" s="141" t="s">
        <v>321</v>
      </c>
      <c r="BC30" s="124"/>
      <c r="BD30" s="141"/>
      <c r="BE30" s="142">
        <v>0</v>
      </c>
      <c r="BF30" s="141" t="s">
        <v>502</v>
      </c>
      <c r="BG30" s="124"/>
      <c r="BH30" s="137" t="s">
        <v>562</v>
      </c>
      <c r="BI30" s="132" t="s">
        <v>100</v>
      </c>
      <c r="BJ30" s="137">
        <v>46197</v>
      </c>
      <c r="BK30" s="132" t="s">
        <v>103</v>
      </c>
      <c r="BL30" s="132" t="s">
        <v>108</v>
      </c>
      <c r="BM30" s="133" t="s">
        <v>180</v>
      </c>
      <c r="BN30" s="132" t="s">
        <v>222</v>
      </c>
      <c r="BO30" s="132"/>
      <c r="BP30" s="134"/>
      <c r="BQ30" s="148" t="s">
        <v>351</v>
      </c>
    </row>
    <row r="31" spans="1:69" customFormat="1" ht="23" hidden="1" x14ac:dyDescent="0.35">
      <c r="A31" s="136">
        <v>27</v>
      </c>
      <c r="B31" s="141" t="s">
        <v>274</v>
      </c>
      <c r="C31" s="141" t="s">
        <v>256</v>
      </c>
      <c r="D31" s="141" t="s">
        <v>275</v>
      </c>
      <c r="E31" s="141" t="s">
        <v>275</v>
      </c>
      <c r="F31" s="141" t="s">
        <v>275</v>
      </c>
      <c r="G31" s="141" t="s">
        <v>276</v>
      </c>
      <c r="H31" s="141" t="s">
        <v>277</v>
      </c>
      <c r="I31" s="141">
        <v>66369</v>
      </c>
      <c r="J31" s="141" t="s">
        <v>299</v>
      </c>
      <c r="K31" s="141">
        <v>66369</v>
      </c>
      <c r="L31" s="141" t="s">
        <v>300</v>
      </c>
      <c r="M31" s="141" t="s">
        <v>301</v>
      </c>
      <c r="N31" s="141">
        <v>106228</v>
      </c>
      <c r="O31" s="141" t="s">
        <v>503</v>
      </c>
      <c r="P31" s="141">
        <v>145826</v>
      </c>
      <c r="Q31" s="141" t="s">
        <v>504</v>
      </c>
      <c r="R31" s="141" t="s">
        <v>281</v>
      </c>
      <c r="S31" s="141" t="s">
        <v>505</v>
      </c>
      <c r="T31" s="141" t="s">
        <v>505</v>
      </c>
      <c r="U31" s="141" t="s">
        <v>283</v>
      </c>
      <c r="V31" s="141" t="s">
        <v>284</v>
      </c>
      <c r="W31" s="141">
        <v>0</v>
      </c>
      <c r="X31" s="141" t="s">
        <v>285</v>
      </c>
      <c r="Y31" s="141">
        <v>358847167</v>
      </c>
      <c r="Z31" s="141" t="s">
        <v>514</v>
      </c>
      <c r="AA31" s="141" t="s">
        <v>548</v>
      </c>
      <c r="AB31" s="142">
        <v>36000</v>
      </c>
      <c r="AC31" s="141" t="s">
        <v>309</v>
      </c>
      <c r="AD31" s="141">
        <v>24</v>
      </c>
      <c r="AE31" s="141" t="s">
        <v>289</v>
      </c>
      <c r="AF31" s="141" t="s">
        <v>549</v>
      </c>
      <c r="AG31" s="141" t="s">
        <v>550</v>
      </c>
      <c r="AH31" s="141" t="s">
        <v>313</v>
      </c>
      <c r="AI31" s="141" t="s">
        <v>551</v>
      </c>
      <c r="AJ31" s="142">
        <v>1920</v>
      </c>
      <c r="AK31" s="142">
        <v>1920</v>
      </c>
      <c r="AL31" s="141" t="s">
        <v>552</v>
      </c>
      <c r="AM31" s="142">
        <v>23520.19</v>
      </c>
      <c r="AN31" s="142">
        <v>9119.81</v>
      </c>
      <c r="AO31" s="142">
        <v>32640</v>
      </c>
      <c r="AP31" s="142">
        <v>12479.81</v>
      </c>
      <c r="AQ31" s="142">
        <v>1040.19</v>
      </c>
      <c r="AR31" s="142">
        <v>13520</v>
      </c>
      <c r="AS31" s="142">
        <v>1683.05</v>
      </c>
      <c r="AT31" s="142">
        <v>236.95</v>
      </c>
      <c r="AU31" s="142">
        <v>1920</v>
      </c>
      <c r="AV31" s="141">
        <v>18</v>
      </c>
      <c r="AW31" s="143"/>
      <c r="AX31" s="143"/>
      <c r="AY31" s="143"/>
      <c r="AZ31" s="143"/>
      <c r="BA31" s="143"/>
      <c r="BB31" s="141" t="s">
        <v>321</v>
      </c>
      <c r="BC31" s="143"/>
      <c r="BD31" s="141"/>
      <c r="BE31" s="142">
        <v>0</v>
      </c>
      <c r="BF31" s="141" t="s">
        <v>505</v>
      </c>
      <c r="BG31" s="136"/>
      <c r="BH31" s="137" t="s">
        <v>562</v>
      </c>
      <c r="BI31" s="132" t="s">
        <v>100</v>
      </c>
      <c r="BJ31" s="137">
        <v>46197</v>
      </c>
      <c r="BK31" s="132" t="s">
        <v>103</v>
      </c>
      <c r="BL31" s="132" t="s">
        <v>108</v>
      </c>
      <c r="BM31" s="133" t="s">
        <v>181</v>
      </c>
      <c r="BN31" s="132" t="s">
        <v>223</v>
      </c>
      <c r="BO31" s="132"/>
      <c r="BP31" s="134"/>
      <c r="BQ31" s="148" t="s">
        <v>322</v>
      </c>
    </row>
    <row r="32" spans="1:69" customFormat="1" ht="23" hidden="1" x14ac:dyDescent="0.35">
      <c r="A32" s="136">
        <v>28</v>
      </c>
      <c r="B32" s="141" t="s">
        <v>274</v>
      </c>
      <c r="C32" s="141" t="s">
        <v>256</v>
      </c>
      <c r="D32" s="141" t="s">
        <v>275</v>
      </c>
      <c r="E32" s="141" t="s">
        <v>275</v>
      </c>
      <c r="F32" s="141" t="s">
        <v>275</v>
      </c>
      <c r="G32" s="141" t="s">
        <v>276</v>
      </c>
      <c r="H32" s="141" t="s">
        <v>277</v>
      </c>
      <c r="I32" s="141">
        <v>65140</v>
      </c>
      <c r="J32" s="141" t="s">
        <v>553</v>
      </c>
      <c r="K32" s="141">
        <v>65140</v>
      </c>
      <c r="L32" s="141" t="s">
        <v>268</v>
      </c>
      <c r="M32" s="141" t="s">
        <v>267</v>
      </c>
      <c r="N32" s="141">
        <v>104356</v>
      </c>
      <c r="O32" s="141" t="s">
        <v>554</v>
      </c>
      <c r="P32" s="141">
        <v>143544</v>
      </c>
      <c r="Q32" s="141" t="s">
        <v>555</v>
      </c>
      <c r="R32" s="141" t="s">
        <v>281</v>
      </c>
      <c r="S32" s="141" t="s">
        <v>556</v>
      </c>
      <c r="T32" s="141" t="s">
        <v>556</v>
      </c>
      <c r="U32" s="141" t="s">
        <v>283</v>
      </c>
      <c r="V32" s="141" t="s">
        <v>284</v>
      </c>
      <c r="W32" s="141">
        <v>0</v>
      </c>
      <c r="X32" s="141" t="s">
        <v>285</v>
      </c>
      <c r="Y32" s="141">
        <v>358323924</v>
      </c>
      <c r="Z32" s="141" t="s">
        <v>557</v>
      </c>
      <c r="AA32" s="141" t="s">
        <v>558</v>
      </c>
      <c r="AB32" s="142">
        <v>65000</v>
      </c>
      <c r="AC32" s="141" t="s">
        <v>428</v>
      </c>
      <c r="AD32" s="141">
        <v>24</v>
      </c>
      <c r="AE32" s="141" t="s">
        <v>520</v>
      </c>
      <c r="AF32" s="141" t="s">
        <v>559</v>
      </c>
      <c r="AG32" s="141" t="s">
        <v>560</v>
      </c>
      <c r="AH32" s="141" t="s">
        <v>313</v>
      </c>
      <c r="AI32" s="141" t="s">
        <v>561</v>
      </c>
      <c r="AJ32" s="142">
        <v>3460</v>
      </c>
      <c r="AK32" s="142">
        <v>3460</v>
      </c>
      <c r="AL32" s="141" t="s">
        <v>539</v>
      </c>
      <c r="AM32" s="142">
        <v>65000</v>
      </c>
      <c r="AN32" s="142">
        <v>16888.39</v>
      </c>
      <c r="AO32" s="142">
        <v>81888.39</v>
      </c>
      <c r="AP32" s="142">
        <v>0</v>
      </c>
      <c r="AQ32" s="142">
        <v>994.61</v>
      </c>
      <c r="AR32" s="142">
        <v>994.61</v>
      </c>
      <c r="AS32" s="142">
        <v>0</v>
      </c>
      <c r="AT32" s="142">
        <v>0</v>
      </c>
      <c r="AU32" s="142">
        <v>0</v>
      </c>
      <c r="AV32" s="141">
        <v>24</v>
      </c>
      <c r="AW32" s="124"/>
      <c r="AX32" s="124"/>
      <c r="AY32" s="124" t="s">
        <v>539</v>
      </c>
      <c r="AZ32" s="124">
        <v>19204.7</v>
      </c>
      <c r="BA32" s="124">
        <v>403.69</v>
      </c>
      <c r="BB32" s="141" t="s">
        <v>295</v>
      </c>
      <c r="BC32" s="124"/>
      <c r="BD32" s="141"/>
      <c r="BE32" s="142">
        <v>0</v>
      </c>
      <c r="BF32" s="141" t="s">
        <v>556</v>
      </c>
      <c r="BG32" s="124"/>
      <c r="BH32" s="137" t="s">
        <v>562</v>
      </c>
      <c r="BI32" s="132" t="s">
        <v>100</v>
      </c>
      <c r="BJ32" s="137">
        <v>46197</v>
      </c>
      <c r="BK32" s="132" t="s">
        <v>103</v>
      </c>
      <c r="BL32" s="132" t="s">
        <v>108</v>
      </c>
      <c r="BM32" s="133" t="s">
        <v>180</v>
      </c>
      <c r="BN32" s="132" t="s">
        <v>222</v>
      </c>
      <c r="BO32" s="132"/>
      <c r="BP32" s="134"/>
      <c r="BQ32" s="148" t="s">
        <v>351</v>
      </c>
    </row>
    <row r="33" spans="1:69" hidden="1" x14ac:dyDescent="0.35">
      <c r="A33" s="136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3"/>
      <c r="AX33" s="143"/>
      <c r="AY33" s="143"/>
      <c r="AZ33" s="143"/>
      <c r="BA33" s="143"/>
      <c r="BB33" s="141"/>
      <c r="BC33" s="143"/>
      <c r="BD33" s="141"/>
      <c r="BE33" s="142"/>
      <c r="BF33" s="141"/>
      <c r="BG33" s="136"/>
      <c r="BH33" s="137"/>
      <c r="BI33" s="132"/>
      <c r="BJ33" s="137"/>
      <c r="BK33" s="132"/>
      <c r="BL33" s="132"/>
      <c r="BM33" s="133"/>
      <c r="BN33" s="132"/>
      <c r="BO33" s="132"/>
      <c r="BP33" s="134"/>
      <c r="BQ33" s="148"/>
    </row>
    <row r="34" spans="1:69" hidden="1" x14ac:dyDescent="0.35">
      <c r="A34" s="136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3"/>
      <c r="AX34" s="143"/>
      <c r="AY34" s="143"/>
      <c r="AZ34" s="143"/>
      <c r="BA34" s="143"/>
      <c r="BB34" s="141"/>
      <c r="BC34" s="143"/>
      <c r="BD34" s="141"/>
      <c r="BE34" s="142"/>
      <c r="BF34" s="141"/>
      <c r="BG34" s="136"/>
      <c r="BH34" s="137"/>
      <c r="BI34" s="132"/>
      <c r="BJ34" s="137"/>
      <c r="BK34" s="132"/>
      <c r="BL34" s="132"/>
      <c r="BM34" s="133"/>
      <c r="BN34" s="132"/>
      <c r="BO34" s="132"/>
      <c r="BP34" s="134"/>
      <c r="BQ34" s="148"/>
    </row>
    <row r="35" spans="1:69" hidden="1" x14ac:dyDescent="0.35">
      <c r="A35" s="136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3"/>
      <c r="AX35" s="143"/>
      <c r="AY35" s="143"/>
      <c r="AZ35" s="143"/>
      <c r="BA35" s="143"/>
      <c r="BB35" s="141"/>
      <c r="BC35" s="143"/>
      <c r="BD35" s="141"/>
      <c r="BE35" s="142"/>
      <c r="BF35" s="141"/>
      <c r="BG35" s="136"/>
      <c r="BH35" s="137"/>
      <c r="BI35" s="132"/>
      <c r="BJ35" s="137"/>
      <c r="BK35" s="132"/>
      <c r="BL35" s="132"/>
      <c r="BM35" s="133"/>
      <c r="BN35" s="132"/>
      <c r="BO35" s="132"/>
      <c r="BP35" s="134"/>
      <c r="BQ35" s="148"/>
    </row>
    <row r="36" spans="1:69" hidden="1" x14ac:dyDescent="0.35">
      <c r="A36" s="136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24"/>
      <c r="AX36" s="124"/>
      <c r="AY36" s="124"/>
      <c r="AZ36" s="124"/>
      <c r="BA36" s="124"/>
      <c r="BB36" s="141"/>
      <c r="BC36" s="124"/>
      <c r="BD36" s="141"/>
      <c r="BE36" s="142"/>
      <c r="BF36" s="141"/>
      <c r="BG36" s="124"/>
      <c r="BH36" s="137"/>
      <c r="BI36" s="132"/>
      <c r="BJ36" s="137"/>
      <c r="BK36" s="132"/>
      <c r="BL36" s="132"/>
      <c r="BM36" s="133"/>
      <c r="BN36" s="132"/>
      <c r="BO36" s="132"/>
      <c r="BP36" s="134"/>
      <c r="BQ36" s="148"/>
    </row>
    <row r="37" spans="1:69" hidden="1" x14ac:dyDescent="0.35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43"/>
      <c r="AX37" s="143"/>
      <c r="AY37" s="143"/>
      <c r="AZ37" s="143"/>
      <c r="BA37" s="143"/>
      <c r="BB37" s="141"/>
      <c r="BC37" s="143"/>
      <c r="BD37" s="141"/>
      <c r="BE37" s="142"/>
      <c r="BF37" s="141"/>
      <c r="BG37" s="136"/>
      <c r="BH37" s="137"/>
      <c r="BI37" s="132"/>
      <c r="BJ37" s="137"/>
      <c r="BK37" s="132"/>
      <c r="BL37" s="132"/>
      <c r="BM37" s="133"/>
      <c r="BN37" s="132"/>
      <c r="BO37" s="132"/>
      <c r="BP37" s="134"/>
      <c r="BQ37" s="148"/>
    </row>
    <row r="38" spans="1:69" hidden="1" x14ac:dyDescent="0.35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3"/>
      <c r="AX38" s="143"/>
      <c r="AY38" s="143"/>
      <c r="AZ38" s="143"/>
      <c r="BA38" s="143"/>
      <c r="BB38" s="141"/>
      <c r="BC38" s="143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48"/>
    </row>
    <row r="39" spans="1:69" hidden="1" x14ac:dyDescent="0.35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3"/>
      <c r="AX39" s="143"/>
      <c r="AY39" s="143"/>
      <c r="AZ39" s="143"/>
      <c r="BA39" s="143"/>
      <c r="BB39" s="141"/>
      <c r="BC39" s="143"/>
      <c r="BD39" s="141"/>
      <c r="BE39" s="142"/>
      <c r="BF39" s="141"/>
      <c r="BG39" s="143"/>
      <c r="BH39" s="137"/>
      <c r="BI39" s="132"/>
      <c r="BJ39" s="137"/>
      <c r="BK39" s="132"/>
      <c r="BL39" s="132"/>
      <c r="BM39" s="133"/>
      <c r="BN39" s="132"/>
      <c r="BO39" s="132"/>
      <c r="BP39" s="134"/>
      <c r="BQ39" s="148"/>
    </row>
    <row r="40" spans="1:69" hidden="1" x14ac:dyDescent="0.35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24"/>
      <c r="AX40" s="124"/>
      <c r="AY40" s="124"/>
      <c r="AZ40" s="124"/>
      <c r="BA40" s="124"/>
      <c r="BB40" s="141"/>
      <c r="BC40" s="124"/>
      <c r="BD40" s="141"/>
      <c r="BE40" s="142"/>
      <c r="BF40" s="141"/>
      <c r="BG40" s="124"/>
      <c r="BH40" s="137"/>
      <c r="BI40" s="132"/>
      <c r="BJ40" s="137"/>
      <c r="BK40" s="132"/>
      <c r="BL40" s="132"/>
      <c r="BM40" s="133"/>
      <c r="BN40" s="132"/>
      <c r="BO40" s="132"/>
      <c r="BP40" s="134"/>
      <c r="BQ40" s="148"/>
    </row>
    <row r="41" spans="1:69" hidden="1" x14ac:dyDescent="0.35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41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48"/>
    </row>
    <row r="42" spans="1:69" hidden="1" x14ac:dyDescent="0.35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24"/>
      <c r="AX42" s="124"/>
      <c r="AY42" s="124"/>
      <c r="AZ42" s="124"/>
      <c r="BA42" s="124"/>
      <c r="BB42" s="141"/>
      <c r="BC42" s="124"/>
      <c r="BD42" s="141"/>
      <c r="BE42" s="142"/>
      <c r="BF42" s="141"/>
      <c r="BG42" s="124"/>
      <c r="BH42" s="137"/>
      <c r="BI42" s="132"/>
      <c r="BJ42" s="137"/>
      <c r="BK42" s="132"/>
      <c r="BL42" s="132"/>
      <c r="BM42" s="133"/>
      <c r="BN42" s="132"/>
      <c r="BO42" s="132"/>
      <c r="BP42" s="134"/>
      <c r="BQ42" s="148"/>
    </row>
    <row r="43" spans="1:69" hidden="1" x14ac:dyDescent="0.35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24"/>
      <c r="AX43" s="124"/>
      <c r="AY43" s="124"/>
      <c r="AZ43" s="124"/>
      <c r="BA43" s="124"/>
      <c r="BB43" s="141"/>
      <c r="BC43" s="124"/>
      <c r="BD43" s="141"/>
      <c r="BE43" s="142"/>
      <c r="BF43" s="141"/>
      <c r="BG43" s="124"/>
      <c r="BH43" s="137"/>
      <c r="BI43" s="132"/>
      <c r="BJ43" s="137"/>
      <c r="BK43" s="132"/>
      <c r="BL43" s="132"/>
      <c r="BM43" s="133"/>
      <c r="BN43" s="132"/>
      <c r="BO43" s="132"/>
      <c r="BP43" s="134"/>
      <c r="BQ43" s="148"/>
    </row>
    <row r="44" spans="1:69" hidden="1" x14ac:dyDescent="0.35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24"/>
      <c r="AX44" s="124"/>
      <c r="AY44" s="124"/>
      <c r="AZ44" s="124"/>
      <c r="BA44" s="124"/>
      <c r="BB44" s="141"/>
      <c r="BC44" s="124"/>
      <c r="BD44" s="141"/>
      <c r="BE44" s="142"/>
      <c r="BF44" s="141"/>
      <c r="BG44" s="124"/>
      <c r="BH44" s="137"/>
      <c r="BI44" s="132"/>
      <c r="BJ44" s="137"/>
      <c r="BK44" s="132"/>
      <c r="BL44" s="132"/>
      <c r="BM44" s="133"/>
      <c r="BN44" s="132"/>
      <c r="BO44" s="132"/>
      <c r="BP44" s="134"/>
      <c r="BQ44" s="148"/>
    </row>
    <row r="45" spans="1:69" hidden="1" x14ac:dyDescent="0.35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41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48"/>
    </row>
    <row r="46" spans="1:69" hidden="1" x14ac:dyDescent="0.35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41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48"/>
    </row>
    <row r="47" spans="1:69" hidden="1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48"/>
    </row>
    <row r="48" spans="1:69" hidden="1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48"/>
    </row>
    <row r="49" spans="1:69" hidden="1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48"/>
    </row>
    <row r="50" spans="1:69" hidden="1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48"/>
    </row>
    <row r="51" spans="1:69" hidden="1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48"/>
    </row>
    <row r="52" spans="1:69" hidden="1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2"/>
      <c r="AD52" s="142"/>
      <c r="AE52" s="141"/>
      <c r="AF52" s="142"/>
      <c r="AG52" s="142"/>
      <c r="AH52" s="142"/>
      <c r="AI52" s="142"/>
      <c r="AJ52" s="142"/>
      <c r="AK52" s="142"/>
      <c r="AL52" s="142"/>
      <c r="AM52" s="142"/>
      <c r="AN52" s="142"/>
      <c r="AO52" s="141"/>
      <c r="AP52" s="143"/>
      <c r="AQ52" s="143"/>
      <c r="AR52" s="143"/>
      <c r="AS52" s="143"/>
      <c r="AT52" s="143"/>
      <c r="AU52" s="141"/>
      <c r="AV52" s="143"/>
      <c r="AW52" s="143"/>
      <c r="AX52" s="143"/>
      <c r="AY52" s="143"/>
      <c r="AZ52" s="143"/>
      <c r="BA52" s="143"/>
      <c r="BB52" s="141"/>
      <c r="BC52" s="143"/>
      <c r="BD52" s="141"/>
      <c r="BE52" s="142"/>
      <c r="BF52" s="141"/>
      <c r="BG52" s="143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hidden="1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48"/>
    </row>
    <row r="54" spans="1:69" hidden="1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48"/>
    </row>
    <row r="55" spans="1:69" hidden="1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48"/>
    </row>
    <row r="56" spans="1:69" hidden="1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hidden="1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2"/>
      <c r="AD57" s="142"/>
      <c r="AE57" s="141"/>
      <c r="AF57" s="142"/>
      <c r="AG57" s="142"/>
      <c r="AH57" s="142"/>
      <c r="AI57" s="142"/>
      <c r="AJ57" s="142"/>
      <c r="AK57" s="142"/>
      <c r="AL57" s="142"/>
      <c r="AM57" s="142"/>
      <c r="AN57" s="142"/>
      <c r="AO57" s="141"/>
      <c r="AP57" s="143"/>
      <c r="AQ57" s="143"/>
      <c r="AR57" s="143"/>
      <c r="AS57" s="143"/>
      <c r="AT57" s="143"/>
      <c r="AU57" s="141"/>
      <c r="AV57" s="143"/>
      <c r="AW57" s="143"/>
      <c r="AX57" s="143"/>
      <c r="AY57" s="143"/>
      <c r="AZ57" s="143"/>
      <c r="BA57" s="143"/>
      <c r="BB57" s="141"/>
      <c r="BC57" s="143"/>
      <c r="BD57" s="141"/>
      <c r="BE57" s="142"/>
      <c r="BF57" s="141"/>
      <c r="BG57" s="143"/>
      <c r="BH57" s="137"/>
      <c r="BI57" s="132"/>
      <c r="BJ57" s="137"/>
      <c r="BK57" s="132"/>
      <c r="BL57" s="132"/>
      <c r="BM57" s="133"/>
      <c r="BN57" s="132"/>
      <c r="BO57" s="132"/>
      <c r="BP57" s="134"/>
      <c r="BQ57" s="148"/>
    </row>
    <row r="58" spans="1:69" hidden="1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2"/>
      <c r="AD59" s="142"/>
      <c r="AE59" s="141"/>
      <c r="AF59" s="142"/>
      <c r="AG59" s="142"/>
      <c r="AH59" s="142"/>
      <c r="AI59" s="142"/>
      <c r="AJ59" s="142"/>
      <c r="AK59" s="142"/>
      <c r="AL59" s="142"/>
      <c r="AM59" s="142"/>
      <c r="AN59" s="142"/>
      <c r="AO59" s="141"/>
      <c r="AP59" s="143"/>
      <c r="AQ59" s="143"/>
      <c r="AR59" s="143"/>
      <c r="AS59" s="143"/>
      <c r="AT59" s="143"/>
      <c r="AU59" s="141"/>
      <c r="AV59" s="143"/>
      <c r="AW59" s="143"/>
      <c r="AX59" s="143"/>
      <c r="AY59" s="143"/>
      <c r="AZ59" s="143"/>
      <c r="BA59" s="143"/>
      <c r="BB59" s="141"/>
      <c r="BC59" s="143"/>
      <c r="BD59" s="141"/>
      <c r="BE59" s="142"/>
      <c r="BF59" s="141"/>
      <c r="BG59" s="143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41"/>
      <c r="BC62" s="124"/>
      <c r="BD62" s="124"/>
      <c r="BE62" s="125"/>
      <c r="BF62" s="124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2"/>
      <c r="AD64" s="142"/>
      <c r="AE64" s="141"/>
      <c r="AF64" s="142"/>
      <c r="AG64" s="142"/>
      <c r="AH64" s="142"/>
      <c r="AI64" s="142"/>
      <c r="AJ64" s="142"/>
      <c r="AK64" s="142"/>
      <c r="AL64" s="142"/>
      <c r="AM64" s="142"/>
      <c r="AN64" s="142"/>
      <c r="AO64" s="141"/>
      <c r="AP64" s="143"/>
      <c r="AQ64" s="143"/>
      <c r="AR64" s="143"/>
      <c r="AS64" s="143"/>
      <c r="AT64" s="143"/>
      <c r="AU64" s="141"/>
      <c r="AV64" s="143"/>
      <c r="AW64" s="143"/>
      <c r="AX64" s="143"/>
      <c r="AY64" s="143"/>
      <c r="AZ64" s="143"/>
      <c r="BA64" s="143"/>
      <c r="BB64" s="141"/>
      <c r="BC64" s="143"/>
      <c r="BD64" s="141"/>
      <c r="BE64" s="142"/>
      <c r="BF64" s="141"/>
      <c r="BG64" s="143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2"/>
      <c r="AD65" s="142"/>
      <c r="AE65" s="141"/>
      <c r="AF65" s="142"/>
      <c r="AG65" s="142"/>
      <c r="AH65" s="142"/>
      <c r="AI65" s="142"/>
      <c r="AJ65" s="142"/>
      <c r="AK65" s="142"/>
      <c r="AL65" s="142"/>
      <c r="AM65" s="142"/>
      <c r="AN65" s="142"/>
      <c r="AO65" s="141"/>
      <c r="AP65" s="143"/>
      <c r="AQ65" s="143"/>
      <c r="AR65" s="143"/>
      <c r="AS65" s="143"/>
      <c r="AT65" s="143"/>
      <c r="AU65" s="141"/>
      <c r="AV65" s="143"/>
      <c r="AW65" s="143"/>
      <c r="AX65" s="143"/>
      <c r="AY65" s="143"/>
      <c r="AZ65" s="143"/>
      <c r="BA65" s="143"/>
      <c r="BB65" s="141"/>
      <c r="BC65" s="143"/>
      <c r="BD65" s="141"/>
      <c r="BE65" s="142"/>
      <c r="BF65" s="141"/>
      <c r="BG65" s="143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2"/>
      <c r="AD66" s="142"/>
      <c r="AE66" s="141"/>
      <c r="AF66" s="142"/>
      <c r="AG66" s="142"/>
      <c r="AH66" s="142"/>
      <c r="AI66" s="142"/>
      <c r="AJ66" s="142"/>
      <c r="AK66" s="142"/>
      <c r="AL66" s="142"/>
      <c r="AM66" s="142"/>
      <c r="AN66" s="142"/>
      <c r="AO66" s="141"/>
      <c r="AP66" s="124"/>
      <c r="AQ66" s="124"/>
      <c r="AR66" s="124"/>
      <c r="AS66" s="124"/>
      <c r="AT66" s="124"/>
      <c r="AU66" s="141"/>
      <c r="AV66" s="124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43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/>
      <c r="AD67" s="142"/>
      <c r="AE67" s="141"/>
      <c r="AF67" s="142"/>
      <c r="AG67" s="142"/>
      <c r="AH67" s="142"/>
      <c r="AI67" s="142"/>
      <c r="AJ67" s="142"/>
      <c r="AK67" s="142"/>
      <c r="AL67" s="142"/>
      <c r="AM67" s="142"/>
      <c r="AN67" s="142"/>
      <c r="AO67" s="141"/>
      <c r="AP67" s="124"/>
      <c r="AQ67" s="124"/>
      <c r="AR67" s="124"/>
      <c r="AS67" s="124"/>
      <c r="AT67" s="124"/>
      <c r="AU67" s="141"/>
      <c r="AV67" s="124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43"/>
      <c r="BH67" s="137"/>
      <c r="BI67" s="132"/>
      <c r="BJ67" s="137"/>
      <c r="BK67" s="132"/>
      <c r="BL67" s="132"/>
      <c r="BM67" s="133"/>
      <c r="BN67" s="132"/>
      <c r="BO67" s="132"/>
      <c r="BP67" s="134"/>
      <c r="BQ67" s="139"/>
    </row>
    <row r="68" spans="1:69" hidden="1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9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1"/>
      <c r="BC69" s="124"/>
      <c r="BD69" s="124"/>
      <c r="BE69" s="125"/>
      <c r="BF69" s="124"/>
      <c r="BG69" s="124"/>
      <c r="BH69" s="137"/>
      <c r="BI69" s="132"/>
      <c r="BJ69" s="137"/>
      <c r="BK69" s="132"/>
      <c r="BL69" s="132"/>
      <c r="BM69" s="133"/>
      <c r="BN69" s="132"/>
      <c r="BO69" s="132"/>
      <c r="BP69" s="134"/>
      <c r="BQ69" s="139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1"/>
      <c r="BC70" s="124"/>
      <c r="BD70" s="124"/>
      <c r="BE70" s="125"/>
      <c r="BF70" s="124"/>
      <c r="BG70" s="124"/>
      <c r="BH70" s="137"/>
      <c r="BI70" s="132"/>
      <c r="BJ70" s="137"/>
      <c r="BK70" s="132"/>
      <c r="BL70" s="132"/>
      <c r="BM70" s="133"/>
      <c r="BN70" s="132"/>
      <c r="BO70" s="132"/>
      <c r="BP70" s="134"/>
      <c r="BQ70" s="139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1"/>
      <c r="BC71" s="124"/>
      <c r="BD71" s="124"/>
      <c r="BE71" s="125"/>
      <c r="BF71" s="124"/>
      <c r="BG71" s="124"/>
      <c r="BH71" s="137"/>
      <c r="BI71" s="132"/>
      <c r="BJ71" s="137"/>
      <c r="BK71" s="132"/>
      <c r="BL71" s="132"/>
      <c r="BM71" s="133"/>
      <c r="BN71" s="132"/>
      <c r="BO71" s="132"/>
      <c r="BP71" s="134"/>
      <c r="BQ71" s="139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2"/>
      <c r="AC74" s="141"/>
      <c r="AD74" s="141"/>
      <c r="AE74" s="141"/>
      <c r="AF74" s="141"/>
      <c r="AG74" s="141"/>
      <c r="AH74" s="141"/>
      <c r="AI74" s="141"/>
      <c r="AJ74" s="142"/>
      <c r="AK74" s="142"/>
      <c r="AL74" s="141"/>
      <c r="AM74" s="142"/>
      <c r="AN74" s="142"/>
      <c r="AO74" s="142"/>
      <c r="AP74" s="142"/>
      <c r="AQ74" s="142"/>
      <c r="AR74" s="142"/>
      <c r="AS74" s="142"/>
      <c r="AT74" s="142"/>
      <c r="AU74" s="142"/>
      <c r="AV74" s="141"/>
      <c r="AW74" s="124"/>
      <c r="AX74" s="124"/>
      <c r="AY74" s="124"/>
      <c r="AZ74" s="124"/>
      <c r="BA74" s="124"/>
      <c r="BB74" s="141"/>
      <c r="BC74" s="124"/>
      <c r="BD74" s="141"/>
      <c r="BE74" s="142"/>
      <c r="BF74" s="141"/>
      <c r="BG74" s="124"/>
      <c r="BH74" s="137"/>
      <c r="BI74" s="132"/>
      <c r="BJ74" s="137"/>
      <c r="BK74" s="132"/>
      <c r="BL74" s="132"/>
      <c r="BM74" s="133"/>
      <c r="BN74" s="132"/>
      <c r="BO74" s="132"/>
      <c r="BP74" s="134"/>
      <c r="BQ74" s="148"/>
    </row>
    <row r="75" spans="1:69" hidden="1" x14ac:dyDescent="0.35">
      <c r="A75" s="136">
        <v>71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2"/>
      <c r="AC75" s="141"/>
      <c r="AD75" s="141"/>
      <c r="AE75" s="141"/>
      <c r="AF75" s="141"/>
      <c r="AG75" s="141"/>
      <c r="AH75" s="141"/>
      <c r="AI75" s="141"/>
      <c r="AJ75" s="142"/>
      <c r="AK75" s="142"/>
      <c r="AL75" s="141"/>
      <c r="AM75" s="142"/>
      <c r="AN75" s="142"/>
      <c r="AO75" s="142"/>
      <c r="AP75" s="142"/>
      <c r="AQ75" s="142"/>
      <c r="AR75" s="142"/>
      <c r="AS75" s="142"/>
      <c r="AT75" s="142"/>
      <c r="AU75" s="142"/>
      <c r="AV75" s="141"/>
      <c r="AW75" s="124"/>
      <c r="AX75" s="124"/>
      <c r="AY75" s="124"/>
      <c r="AZ75" s="124"/>
      <c r="BA75" s="124"/>
      <c r="BB75" s="141"/>
      <c r="BC75" s="124"/>
      <c r="BD75" s="141"/>
      <c r="BE75" s="142"/>
      <c r="BF75" s="141"/>
      <c r="BG75" s="124"/>
      <c r="BH75" s="137"/>
      <c r="BI75" s="132"/>
      <c r="BJ75" s="137"/>
      <c r="BK75" s="132"/>
      <c r="BL75" s="132"/>
      <c r="BM75" s="133"/>
      <c r="BN75" s="132"/>
      <c r="BO75" s="132"/>
      <c r="BP75" s="134"/>
      <c r="BQ75" s="139"/>
    </row>
    <row r="76" spans="1:69" hidden="1" x14ac:dyDescent="0.35">
      <c r="A76" s="136">
        <v>72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2"/>
      <c r="AD76" s="142"/>
      <c r="AE76" s="141"/>
      <c r="AF76" s="142"/>
      <c r="AG76" s="142"/>
      <c r="AH76" s="142"/>
      <c r="AI76" s="142"/>
      <c r="AJ76" s="142"/>
      <c r="AK76" s="142"/>
      <c r="AL76" s="142"/>
      <c r="AM76" s="142"/>
      <c r="AN76" s="142"/>
      <c r="AO76" s="141"/>
      <c r="AP76" s="143"/>
      <c r="AQ76" s="143"/>
      <c r="AR76" s="143"/>
      <c r="AS76" s="143"/>
      <c r="AT76" s="143"/>
      <c r="AU76" s="141"/>
      <c r="AV76" s="143"/>
      <c r="AW76" s="143"/>
      <c r="AX76" s="143"/>
      <c r="AY76" s="143"/>
      <c r="AZ76" s="143"/>
      <c r="BA76" s="143"/>
      <c r="BB76" s="141"/>
      <c r="BC76" s="143"/>
      <c r="BD76" s="141"/>
      <c r="BE76" s="142"/>
      <c r="BF76" s="141"/>
      <c r="BG76" s="143"/>
      <c r="BH76" s="137"/>
      <c r="BI76" s="132"/>
      <c r="BJ76" s="137"/>
      <c r="BK76" s="132"/>
      <c r="BL76" s="132"/>
      <c r="BM76" s="133"/>
      <c r="BN76" s="132"/>
      <c r="BO76" s="132"/>
      <c r="BP76" s="134"/>
      <c r="BQ76" s="148"/>
    </row>
    <row r="77" spans="1:69" hidden="1" x14ac:dyDescent="0.35">
      <c r="A77" s="136">
        <v>73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2"/>
      <c r="AC77" s="141"/>
      <c r="AD77" s="141"/>
      <c r="AE77" s="141"/>
      <c r="AF77" s="141"/>
      <c r="AG77" s="141"/>
      <c r="AH77" s="141"/>
      <c r="AI77" s="141"/>
      <c r="AJ77" s="142"/>
      <c r="AK77" s="142"/>
      <c r="AL77" s="141"/>
      <c r="AM77" s="142"/>
      <c r="AN77" s="142"/>
      <c r="AO77" s="142"/>
      <c r="AP77" s="142"/>
      <c r="AQ77" s="142"/>
      <c r="AR77" s="142"/>
      <c r="AS77" s="142"/>
      <c r="AT77" s="142"/>
      <c r="AU77" s="142"/>
      <c r="AV77" s="141"/>
      <c r="AW77" s="124"/>
      <c r="AX77" s="124"/>
      <c r="AY77" s="124"/>
      <c r="AZ77" s="124"/>
      <c r="BA77" s="124"/>
      <c r="BB77" s="141"/>
      <c r="BC77" s="124"/>
      <c r="BD77" s="141"/>
      <c r="BE77" s="142"/>
      <c r="BF77" s="141"/>
      <c r="BG77" s="124"/>
      <c r="BH77" s="137"/>
      <c r="BI77" s="132"/>
      <c r="BJ77" s="137"/>
      <c r="BK77" s="132"/>
      <c r="BL77" s="132"/>
      <c r="BM77" s="133"/>
      <c r="BN77" s="132"/>
      <c r="BO77" s="132"/>
      <c r="BP77" s="134"/>
      <c r="BQ77" s="139"/>
    </row>
    <row r="78" spans="1:69" hidden="1" x14ac:dyDescent="0.35">
      <c r="A78" s="136">
        <v>74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2"/>
      <c r="AD78" s="142"/>
      <c r="AE78" s="141"/>
      <c r="AF78" s="142"/>
      <c r="AG78" s="142"/>
      <c r="AH78" s="142"/>
      <c r="AI78" s="142"/>
      <c r="AJ78" s="142"/>
      <c r="AK78" s="142"/>
      <c r="AL78" s="142"/>
      <c r="AM78" s="142"/>
      <c r="AN78" s="142"/>
      <c r="AO78" s="141"/>
      <c r="AP78" s="143"/>
      <c r="AQ78" s="143"/>
      <c r="AR78" s="143"/>
      <c r="AS78" s="143"/>
      <c r="AT78" s="143"/>
      <c r="AU78" s="141"/>
      <c r="AV78" s="143"/>
      <c r="AW78" s="143"/>
      <c r="AX78" s="143"/>
      <c r="AY78" s="143"/>
      <c r="AZ78" s="143"/>
      <c r="BA78" s="143"/>
      <c r="BB78" s="141"/>
      <c r="BC78" s="143"/>
      <c r="BD78" s="141"/>
      <c r="BE78" s="142"/>
      <c r="BF78" s="141"/>
      <c r="BG78" s="143"/>
      <c r="BH78" s="137"/>
      <c r="BI78" s="132"/>
      <c r="BJ78" s="137"/>
      <c r="BK78" s="132"/>
      <c r="BL78" s="132"/>
      <c r="BM78" s="133"/>
      <c r="BN78" s="132"/>
      <c r="BO78" s="132"/>
      <c r="BP78" s="134"/>
      <c r="BQ78" s="139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2026-06-26T05:50:58Z</dcterms:modified>
</cp:coreProperties>
</file>