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30-7-26/FN26-27-00024/"/>
    </mc:Choice>
  </mc:AlternateContent>
  <xr:revisionPtr revIDLastSave="85" documentId="13_ncr:1_{406B76F3-0B24-4CA1-808C-404795C00CC0}" xr6:coauthVersionLast="47" xr6:coauthVersionMax="47" xr10:uidLastSave="{97854B80-D97B-4826-B4E8-F63DD9A6F138}"/>
  <workbookProtection workbookAlgorithmName="SHA-512" workbookHashValue="TFNozxQh6/jmE6snvZ7dTNaiGvLCl7pOExz9pC334CA7gQ2sX7cODKT0wWzLcijmDn96O/rK7tePlB/F6jIg+w==" workbookSaltValue="/n2TTE9FIGSo3ZgeAH2CRw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externalReferences>
    <externalReference r:id="rId7"/>
    <externalReference r:id="rId8"/>
  </externalReference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'[1]Backup sheet'!$E$2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LM">'[2]Backup sheet'!$H$2:$H$3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A.">'[2]Backup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'[1]Backup sheet'!$D$2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5" i="7" l="1" a="1"/>
  <c r="AK5" i="7" s="1"/>
  <c r="AJ5" i="7" a="1"/>
  <c r="AJ5" i="7" s="1"/>
  <c r="C10" i="23"/>
  <c r="X5" i="7" a="1"/>
  <c r="X5" i="7" s="1"/>
  <c r="O5" i="24" l="1"/>
  <c r="AH5" i="7" a="1"/>
  <c r="AH5" i="7" s="1"/>
  <c r="AM5" i="7" l="1" a="1"/>
  <c r="AM5" i="7" s="1"/>
  <c r="T5" i="7"/>
  <c r="R5" i="7"/>
  <c r="J5" i="7"/>
  <c r="U5" i="20"/>
  <c r="S5" i="7"/>
  <c r="F5" i="24" s="1"/>
  <c r="AI5" i="7" a="1"/>
  <c r="AI5" i="7" s="1"/>
  <c r="AL5" i="7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<sst xmlns="http://schemas.openxmlformats.org/spreadsheetml/2006/main" count="353" uniqueCount="298">
  <si>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</si>
  <si>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</si>
  <si>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</si>
  <si>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</si>
  <si>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</si>
  <si>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</si>
  <si>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</si>
  <si>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</si>
  <si>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</si>
  <si>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</si>
  <si>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</si>
  <si>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</si>
  <si>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</si>
  <si>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</si>
  <si>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</si>
  <si>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</si>
  <si>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</si>
  <si>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</si>
  <si>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</si>
  <si>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</si>
  <si>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</si>
  <si>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</si>
  <si>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</si>
  <si>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</si>
  <si>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</si>
  <si>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</si>
  <si>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</si>
  <si>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</si>
  <si>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</si>
  <si>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</si>
  <si>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</si>
  <si>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</si>
  <si>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</si>
  <si>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</si>
  <si>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</si>
  <si>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</si>
  <si>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</si>
  <si>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</si>
  <si>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</si>
  <si>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</si>
  <si>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</si>
  <si>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</si>
  <si>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</si>
  <si>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</si>
  <si>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</si>
  <si>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</si>
  <si>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</si>
  <si>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</si>
  <si>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</si>
  <si>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</si>
  <si>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</si>
  <si>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</si>
  <si>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</si>
  <si>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</si>
  <si>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</si>
  <si>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</si>
  <si>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</si>
  <si>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</si>
  <si>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</si>
  <si>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</si>
  <si>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</si>
  <si>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</si>
  <si>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</si>
  <si>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</si>
  <si>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</si>
  <si>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</si>
  <si>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</si>
  <si>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</si>
  <si>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</si>
  <si>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</si>
  <si>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</si>
  <si>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</si>
  <si>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</si>
  <si>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</si>
  <si>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</si>
  <si>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</si>
  <si>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</si>
  <si>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</si>
  <si>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</si>
  <si>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</si>
  <si>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</si>
  <si>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</si>
  <si>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</si>
  <si>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</si>
  <si>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</si>
  <si>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</si>
  <si>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</si>
  <si>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</si>
  <si>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</si>
  <si>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</si>
  <si>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</si>
  <si>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</si>
  <si>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</si>
  <si>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</si>
  <si>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</si>
  <si>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</si>
  <si>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</si>
  <si>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</si>
  <si>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</si>
  <si>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</si>
  <si>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</si>
  <si>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</si>
  <si>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</si>
  <si>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</si>
  <si>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</si>
  <si>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</si>
  <si>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</si>
  <si>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</si>
  <si>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</si>
  <si>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</si>
  <si>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</si>
  <si>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</si>
  <si>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</si>
  <si>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</si>
  <si>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</si>
  <si>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</si>
  <si>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</si>
  <si>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</si>
  <si>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</si>
  <si>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</si>
  <si>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</si>
  <si>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</si>
  <si>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</si>
  <si>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</si>
  <si>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</si>
  <si>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</si>
  <si>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</si>
  <si>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</si>
  <si>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</si>
  <si>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</si>
  <si>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</si>
  <si>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</si>
  <si>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</si>
  <si>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</si>
  <si>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</si>
  <si>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</si>
  <si>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</si>
  <si>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</si>
  <si>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</si>
  <si>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</si>
  <si>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</si>
  <si>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</si>
  <si>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</si>
  <si>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</si>
  <si>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</si>
  <si>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</si>
  <si>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</si>
  <si>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</si>
  <si>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</si>
  <si>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</si>
  <si>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</si>
  <si>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</si>
  <si>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</si>
  <si>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</si>
  <si>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</si>
  <si>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</si>
  <si>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</si>
  <si>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</si>
  <si>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</si>
  <si>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</si>
  <si>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</si>
  <si>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</si>
  <si>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</si>
  <si>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</si>
  <si>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</si>
  <si>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</si>
  <si>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</si>
  <si>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</si>
  <si>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</si>
  <si>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</si>
  <si>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</si>
  <si>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</si>
  <si>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</si>
  <si>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</si>
  <si>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</si>
  <si>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</si>
  <si>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</si>
  <si>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</si>
  <si>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</si>
  <si>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</si>
  <si>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</si>
  <si>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</si>
  <si>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</si>
  <si>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</si>
  <si>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</si>
  <si>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</si>
  <si>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</si>
  <si>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</si>
  <si>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</si>
  <si>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</si>
  <si>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</si>
  <si>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</si>
  <si>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</si>
  <si>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</si>
  <si>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</si>
  <si>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</si>
  <si>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</si>
  <si>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</si>
  <si>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</si>
  <si>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</si>
  <si>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</si>
  <si>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</si>
  <si>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</si>
  <si>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</si>
  <si>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</si>
  <si>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</si>
  <si>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</si>
  <si>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</si>
  <si>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</si>
  <si>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</si>
  <si>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</si>
  <si>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</si>
  <si>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</si>
  <si>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</si>
  <si>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</si>
  <si>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</si>
  <si>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</si>
  <si>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</si>
  <si>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</si>
  <si>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</si>
  <si>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</si>
  <si>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</si>
  <si>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</si>
  <si>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</si>
  <si>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</si>
  <si>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</si>
  <si>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</si>
  <si>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</si>
  <si>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</si>
  <si>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</si>
  <si>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</si>
  <si>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</si>
  <si>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</si>
  <si>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</si>
  <si>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</si>
  <si>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</si>
  <si>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</si>
  <si>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</si>
  <si>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</si>
  <si>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</si>
  <si>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</si>
  <si>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</si>
  <si>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</si>
  <si>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</si>
  <si>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</si>
  <si>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</si>
  <si>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</si>
  <si>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</si>
  <si>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</si>
  <si>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</si>
  <si>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</si>
  <si>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</si>
  <si>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</si>
  <si>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</si>
  <si>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</si>
  <si>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Gujarat</t>
  </si>
  <si>
    <t>Dahod</t>
  </si>
  <si>
    <t>Barwala</t>
  </si>
  <si>
    <t>GR3204</t>
  </si>
  <si>
    <t>Talaja</t>
  </si>
  <si>
    <t xml:space="preserve">  TALAJA</t>
  </si>
  <si>
    <t>SF0095904</t>
  </si>
  <si>
    <t>Gohil Dharmrajsinh Kiritsinh</t>
  </si>
  <si>
    <t xml:space="preserve">  TALAJA C14</t>
  </si>
  <si>
    <t xml:space="preserve">  TALAJA C14 OD Wad1</t>
  </si>
  <si>
    <t>Chetana</t>
  </si>
  <si>
    <t>SSF4725639</t>
  </si>
  <si>
    <t>GENERAL</t>
  </si>
  <si>
    <t>MUSLIM</t>
  </si>
  <si>
    <t>Agriculture &amp; Farming</t>
  </si>
  <si>
    <t>POPATIYA YASMINBEN FARUKBHAI</t>
  </si>
  <si>
    <t>20-Oct-2023</t>
  </si>
  <si>
    <t>10</t>
  </si>
  <si>
    <t>1</t>
  </si>
  <si>
    <t>2.45 Yrs</t>
  </si>
  <si>
    <t>20 Oct 2023</t>
  </si>
  <si>
    <t>&gt; 2 to 4 Years</t>
  </si>
  <si>
    <t>04-Dec-2023</t>
  </si>
  <si>
    <t>01-Jul-2024</t>
  </si>
  <si>
    <t>31-Mar-2025</t>
  </si>
  <si>
    <t>Rajesh Talar/SF0064460</t>
  </si>
  <si>
    <t xml:space="preserve">As per Digital Payment Receipt, Borrower 353369691 POPATIYA YASMINBEN FARUKBHAI  has paid an loan Preclosure amount of Rs. 40000/- On 23-10-2023 to BM Dharmendra Chouhan/SF0051585 at that time, But BM had not posted the collected preclosure amount and posted EMIs month wise which details mentioned below :- 
1. On 19-12-2023 posted amount Rs. 2240/-.
2. On 24-01-2024 posted amount Rs. 2240/-.
3. On 22-02-2024 posted amount Rs. 2240/-.
4. On 05-03-2024 posted amount Rs. 2240/-.
5. On 19-04-2024 posted amount Rs. 2240/-.
6. On 01-05-2024 posted amount Rs. 2240/-.
7. On 01-06-2024 posted amount Rs. 2240/-.
8. On 01-07-2024 posted amount Rs. 2240/-.
According to this Borrower paid total 40000/- to BM Dharmendra Chouhan/SF0051585 but he posted only Rs. 2240*08 = 17,920/- and remainging Rs. 22,080/- not posted by him.
Note :- On date 03-04-2026 Rs. 36,582/- has been posted by HO into borrower account and now borrower loan has been closed. </t>
  </si>
  <si>
    <t>FN26-27-00024</t>
  </si>
  <si>
    <t>Dharmendra Chauhan</t>
  </si>
  <si>
    <t>SF0051585</t>
  </si>
  <si>
    <t>Customer Retention Manager</t>
  </si>
  <si>
    <t>CSS</t>
  </si>
  <si>
    <t>Chudasama Surpalsinh/SF0061650</t>
  </si>
  <si>
    <t>Upendra singh/SF0031146</t>
  </si>
  <si>
    <t>Sudarshan Raosaheb Patil/SF0070235</t>
  </si>
  <si>
    <t>Umesh Kumar/SF0088299</t>
  </si>
  <si>
    <t>Completed-Report Submitted</t>
  </si>
  <si>
    <t>Na</t>
  </si>
  <si>
    <t>Rajesh Talar</t>
  </si>
  <si>
    <t>SF0064460</t>
  </si>
  <si>
    <t>Terminated</t>
  </si>
  <si>
    <t>From Date :10/04/2026</t>
  </si>
  <si>
    <t>To Date : 10/04/2026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</si>
</sst>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horizontal="center" vertical="center" readingOrder="1"/>
    </xf>
    <xf numFmtId="172" fontId="38" fillId="0" borderId="15" xfId="0" applyNumberFormat="1" applyFont="1" applyBorder="1" applyAlignment="1">
      <alignment horizontal="center" vertical="center" readingOrder="1"/>
    </xf>
    <xf numFmtId="0" fontId="39" fillId="0" borderId="0" xfId="0" applyFont="1" applyAlignment="1">
      <alignment horizontal="center" vertical="center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vertical="center" wrapText="1" readingOrder="1"/>
    </xf>
    <xf numFmtId="0" fontId="0" fillId="8" borderId="0" xfId="0" applyFill="1" applyAlignment="1">
      <alignment vertic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0" fillId="8" borderId="1" xfId="0" applyFill="1" applyBorder="1" applyAlignment="1" applyProtection="1">
      <alignment vertical="center"/>
      <protection locked="0"/>
    </xf>
    <xf numFmtId="0" fontId="0" fillId="8" borderId="0" xfId="0" applyFill="1" applyAlignment="1"/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SF0076555.SSFL/Downloads/SSFL%20Fraud%20Investigation%20Report%20Sugauli6-4-26.xlsx" TargetMode="External"/><Relationship Id="rId2" Type="http://schemas.openxmlformats.org/officeDocument/2006/relationships/externalLinkPath" Target="file:///C:\Users\SF0076555.SSFL\Downloads\SSFL%20Fraud%20Investigation%20Report%20Sugauli6-4-26.xlsx" TargetMode="External"/><Relationship Id="rId1" Type="http://schemas.openxmlformats.org/officeDocument/2006/relationships/externalLinkPath" Target="/Users/SF0076555.SSFL/Downloads/SSFL%20Fraud%20Investigation%20Report%20Sugauli6-4-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pandanasphoortyfinance-my.sharepoint.com/personal/rajesh_taral_spandanasphoorty_com/Documents/Desktop/FRM%20GJ%20CLV%202026/CLV%20Report%202026/April/Talaja/SSFL-FRM%20-%20Fraud%20Investigation%20Report%20TALAJA%20BRANCH%20Complaint%20Number%20-FN26-27-00024.xlsx" TargetMode="External"/><Relationship Id="rId2" Type="http://schemas.microsoft.com/office/2019/04/relationships/externalLinkLongPath" Target="FRM%20GJ%20CLV%202026/CLV%20Report%202026/April/Talaja/SSFL-FRM%20-%20Fraud%20Investigation%20Report%20TALAJA%20BRANCH%20Complaint%20Number%20-FN26-27-00024.xlsx?95CE13DB" TargetMode="External"/><Relationship Id="rId1" Type="http://schemas.openxmlformats.org/officeDocument/2006/relationships/externalLinkPath" Target="file:///\\95CE13DB\SSFL-FRM%20-%20Fraud%20Investigation%20Report%20TALAJA%20BRANCH%20Complaint%20Number%20-FN26-27-00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D2" t="str">
            <v>Borrower Available</v>
          </cell>
          <cell r="E2" t="str">
            <v>Borrower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ckup sheet"/>
      <sheetName val="Fraud Investigation Report"/>
      <sheetName val="Cash Embezzelment"/>
      <sheetName val="Physical Cash at Safe"/>
      <sheetName val="Borrower Wise Details"/>
      <sheetName val="Loan Outstanding Report"/>
    </sheetNames>
    <sheetDataSet>
      <sheetData sheetId="0">
        <row r="2">
          <cell r="H2" t="str">
            <v>Available</v>
          </cell>
        </row>
        <row r="3">
          <cell r="H3" t="str">
            <v>Not Available</v>
          </cell>
        </row>
        <row r="4">
          <cell r="J4" t="str">
            <v>NA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topLeftCell="G1" zoomScale="125" zoomScaleNormal="110" workbookViewId="0">
      <selection activeCell="B3" sqref="B3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E1" zoomScale="93" zoomScaleNormal="100" workbookViewId="0">
      <pane ySplit="4" topLeftCell="A5" activePane="bottomLeft" state="frozen"/>
      <selection pane="bottomLeft" activeCell="AE5" sqref="AE5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252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236</v>
      </c>
      <c r="O4" s="6" t="s">
        <v>237</v>
      </c>
      <c r="P4" s="6" t="s">
        <v>238</v>
      </c>
      <c r="Q4" s="6" t="s">
        <v>239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244</v>
      </c>
      <c r="AC4" s="4" t="s">
        <v>245</v>
      </c>
      <c r="AD4" s="4" t="s">
        <v>247</v>
      </c>
      <c r="AE4" s="4" t="s">
        <v>246</v>
      </c>
      <c r="AF4" s="4" t="s">
        <v>251</v>
      </c>
      <c r="AG4" s="4" t="s">
        <v>248</v>
      </c>
      <c r="AH4" s="4" t="s">
        <v>135</v>
      </c>
      <c r="AI4" s="4" t="s">
        <v>136</v>
      </c>
      <c r="AJ4" s="4" t="s">
        <v>249</v>
      </c>
      <c r="AK4" s="4" t="s">
        <v>240</v>
      </c>
      <c r="AL4" s="4" t="s">
        <v>241</v>
      </c>
      <c r="AM4" s="4" t="s">
        <v>250</v>
      </c>
      <c r="AN4" s="4" t="s">
        <v>242</v>
      </c>
      <c r="AO4" s="4" t="s">
        <v>243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GR3204</v>
      </c>
      <c r="D5" s="64" t="str">
        <f>IF('Physical Cash at Safe'!D28="Yes", 'Physical Cash at Safe'!A4, 'Borrower Wise Details'!C5)</f>
        <v>Talaja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Gujarat</v>
      </c>
      <c r="G5" s="61">
        <v>46114</v>
      </c>
      <c r="H5" s="62" t="s">
        <v>286</v>
      </c>
      <c r="I5" s="61">
        <v>46114</v>
      </c>
      <c r="J5" s="79" t="str">
        <f>IF('Physical Cash at Safe'!D28="Yes",'Physical Cash at Safe'!E28,IF('Borrower Wise Details'!D5&lt;&gt;"",'Borrower Wise Details'!D5,""))</f>
        <v>FN26-27-00024</v>
      </c>
      <c r="K5" s="89">
        <v>1</v>
      </c>
      <c r="L5" s="90">
        <v>40000</v>
      </c>
      <c r="M5" s="90">
        <v>0</v>
      </c>
      <c r="N5" s="90" t="s">
        <v>287</v>
      </c>
      <c r="O5" s="90" t="s">
        <v>288</v>
      </c>
      <c r="P5" s="90" t="s">
        <v>289</v>
      </c>
      <c r="Q5" s="90" t="s">
        <v>290</v>
      </c>
      <c r="R5" s="80" t="str">
        <f>IF('Physical Cash at Safe'!$D$28="Yes", 'Physical Cash at Safe'!$A$28, IF('Borrower Wise Details'!F5&lt;&gt;"", 'Borrower Wise Details'!F5, ""))</f>
        <v>Dharmendra Chauhan</v>
      </c>
      <c r="S5" s="79" t="str">
        <f>IF('Physical Cash at Safe'!$D$28="Yes", 'Physical Cash at Safe'!$C$28, IF('Borrower Wise Details'!H5&lt;&gt;"", 'Borrower Wise Details'!H5, ""))</f>
        <v>Customer Retention Manager</v>
      </c>
      <c r="T5" s="79" t="str">
        <f>IF('Physical Cash at Safe'!$D$28="Yes", 'Physical Cash at Safe'!$B$28, IF('Borrower Wise Details'!G5&lt;&gt;"", 'Borrower Wise Details'!G5, ""))</f>
        <v>SF0051585</v>
      </c>
      <c r="U5" s="83" t="s">
        <v>295</v>
      </c>
      <c r="V5" s="61">
        <v>45791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291</v>
      </c>
      <c r="Z5" s="61">
        <v>46122</v>
      </c>
      <c r="AA5" s="61">
        <v>46122</v>
      </c>
      <c r="AB5" s="61" t="s">
        <v>292</v>
      </c>
      <c r="AC5" s="61" t="s">
        <v>292</v>
      </c>
      <c r="AD5" s="61" t="s">
        <v>292</v>
      </c>
      <c r="AE5" s="61" t="s">
        <v>293</v>
      </c>
      <c r="AF5" s="61" t="s">
        <v>294</v>
      </c>
      <c r="AG5" s="61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40000</v>
      </c>
      <c r="AJ5" s="81" cm="1">
        <f t="array" ref="AJ5">IF(COUNTA('Borrower Wise Details'!$S$5:$S$1003)=0, "",
    IF('Physical Cash at Safe'!$D$28="Yes",
        'Physical Cash at Safe'!$A$30 + SUM(SUMIFS('Borrower Wise Details'!$S$5:$S$1003,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17920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AI5-(AJ5+AK5)</f>
        <v>22080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46233</v>
      </c>
      <c r="AO5" s="75" t="s">
        <v>281</v>
      </c>
    </row>
    <row r="6" spans="1:41" ht="30" customHeight="1" x14ac:dyDescent="0.35"/>
  </sheetData>
  <sheetProtection algorithmName="SHA-512" hashValue="COLbbV9hVQgzOWVoYUAOWXaOgytPEkDEI4aSJCUy2ebGeUlOyPFR47bVZNJmdLQnuwqZ6JV/cztOuFYAddeFMg==" saltValue="suiJu+WUxoYMnCJiJtTP4g==" spinCount="100000" sheet="1" objects="1" scenarios="1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GR3204</v>
      </c>
      <c r="C5" s="50" t="str">
        <f>IF('Fraud Investigation Report'!D5="", "", 'Fraud Investigation Report'!D5)</f>
        <v>Talaja</v>
      </c>
      <c r="D5" s="73" t="str">
        <f>IF(OR('Fraud Investigation Report'!R5="", 'Fraud Investigation Report'!R5=0), "", 'Fraud Investigation Report'!R5)</f>
        <v>Dharmendra Chauhan</v>
      </c>
      <c r="E5" s="73" t="str">
        <f>IF(OR('Fraud Investigation Report'!T5="", 'Fraud Investigation Report'!T5=0), "", 'Fraud Investigation Report'!T5)</f>
        <v>SF0051585</v>
      </c>
      <c r="F5" s="73" t="str">
        <f>IF(OR('Fraud Investigation Report'!S5="", 'Fraud Investigation Report'!S5=0), "", 'Fraud Investigation Report'!S5)</f>
        <v>Customer Retention Manager</v>
      </c>
      <c r="G5" s="50" t="str">
        <f>IF('Fraud Investigation Report'!J5="", "", 'Fraud Investigation Report'!J5)</f>
        <v>FN26-27-00024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40000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40000</v>
      </c>
      <c r="O5" s="104">
        <f>'Fraud Investigation Report'!AJ5+'Fraud Investigation Report'!AK5</f>
        <v>17920</v>
      </c>
      <c r="P5" s="103">
        <f>IF(AND(N5="", O5=""), "", IF(O5="", N5, N5 - IF(ISNUMBER(O5), O5, 0)))</f>
        <v>22080</v>
      </c>
      <c r="Q5" s="49"/>
      <c r="R5" s="94"/>
    </row>
    <row r="6" spans="1:18" ht="30" customHeight="1" x14ac:dyDescent="0.35"/>
  </sheetData>
  <sheetProtection algorithmName="SHA-512" hashValue="LOhCzmstr7vCBSdMfO4izAuvILJxR6tRFP/4TA5PZIs9LLJkp422K+0gaTs4PgdX76IRjtJTTDyWOPX6iVwgug==" saltValue="thAxcP9bV9aZWiyvm/QpdA==" spinCount="100000" sheet="1" objects="1" scenarios="1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5" sqref="C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55" t="s">
        <v>2</v>
      </c>
      <c r="B1" s="156"/>
      <c r="C1" s="156"/>
      <c r="D1" s="156"/>
      <c r="E1" s="157"/>
    </row>
    <row r="2" spans="1:5" ht="18.5" x14ac:dyDescent="0.45">
      <c r="A2" s="14"/>
      <c r="B2" s="158" t="s">
        <v>224</v>
      </c>
      <c r="C2" s="158"/>
      <c r="D2" s="15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9" t="s">
        <v>65</v>
      </c>
      <c r="B7" s="160"/>
      <c r="C7" s="160"/>
      <c r="D7" s="160"/>
      <c r="E7" s="160"/>
    </row>
    <row r="8" spans="1:5" ht="15" customHeight="1" x14ac:dyDescent="0.35">
      <c r="A8" s="161" t="s">
        <v>66</v>
      </c>
      <c r="B8" s="163" t="s">
        <v>86</v>
      </c>
      <c r="C8" s="164"/>
      <c r="D8" s="165" t="s">
        <v>67</v>
      </c>
      <c r="E8" s="166"/>
    </row>
    <row r="9" spans="1:5" ht="14.5" x14ac:dyDescent="0.35">
      <c r="A9" s="16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7" t="s">
        <v>91</v>
      </c>
      <c r="B20" s="168"/>
      <c r="C20" s="32">
        <v>0</v>
      </c>
      <c r="D20" s="33" t="s">
        <v>85</v>
      </c>
      <c r="E20" s="34"/>
    </row>
    <row r="21" spans="1:5" ht="30" customHeight="1" x14ac:dyDescent="0.35">
      <c r="A21" s="169" t="s">
        <v>82</v>
      </c>
      <c r="B21" s="170"/>
      <c r="C21" s="34"/>
      <c r="D21" s="33" t="s">
        <v>83</v>
      </c>
      <c r="E21" s="34"/>
    </row>
    <row r="22" spans="1:5" ht="30" customHeight="1" x14ac:dyDescent="0.35">
      <c r="A22" s="169" t="s">
        <v>72</v>
      </c>
      <c r="B22" s="170"/>
      <c r="C22" s="34"/>
      <c r="D22" s="35" t="s">
        <v>73</v>
      </c>
      <c r="E22" s="34"/>
    </row>
    <row r="23" spans="1:5" ht="30" customHeight="1" x14ac:dyDescent="0.35">
      <c r="A23" s="169" t="s">
        <v>74</v>
      </c>
      <c r="B23" s="17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4"/>
      <c r="C24" s="154"/>
      <c r="D24" s="154"/>
      <c r="E24" s="154"/>
    </row>
    <row r="25" spans="1:5" ht="57.75" customHeight="1" x14ac:dyDescent="0.35">
      <c r="A25" s="36" t="s">
        <v>75</v>
      </c>
      <c r="B25" s="177"/>
      <c r="C25" s="177"/>
      <c r="D25" s="177"/>
      <c r="E25" s="177"/>
    </row>
    <row r="26" spans="1:5" ht="20.149999999999999" customHeight="1" x14ac:dyDescent="0.35">
      <c r="A26" s="182" t="s">
        <v>170</v>
      </c>
      <c r="B26" s="182"/>
      <c r="C26" s="182"/>
      <c r="D26" s="182"/>
      <c r="E26" s="18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0" t="s">
        <v>196</v>
      </c>
      <c r="E29" s="181"/>
    </row>
    <row r="30" spans="1:5" ht="40.15" customHeight="1" x14ac:dyDescent="0.35">
      <c r="A30" s="85"/>
      <c r="B30" s="85"/>
      <c r="C30" s="86" t="str">
        <f>IF(AND(A30="",B30=""),"",A30-B30)</f>
        <v/>
      </c>
      <c r="D30" s="183"/>
      <c r="E30" s="184"/>
    </row>
    <row r="31" spans="1:5" ht="15" customHeight="1" x14ac:dyDescent="0.35">
      <c r="A31" s="185"/>
      <c r="B31" s="186"/>
      <c r="C31" s="186"/>
      <c r="D31" s="186"/>
      <c r="E31" s="187"/>
    </row>
    <row r="32" spans="1:5" ht="24.75" customHeight="1" x14ac:dyDescent="0.35">
      <c r="A32" s="37" t="s">
        <v>197</v>
      </c>
      <c r="B32" s="38"/>
      <c r="C32" s="37" t="s">
        <v>76</v>
      </c>
      <c r="D32" s="178"/>
      <c r="E32" s="179"/>
    </row>
    <row r="33" spans="1:5" ht="18" customHeight="1" x14ac:dyDescent="0.35">
      <c r="A33" s="37" t="s">
        <v>77</v>
      </c>
      <c r="B33" s="126"/>
      <c r="C33" s="39" t="s">
        <v>78</v>
      </c>
      <c r="D33" s="171"/>
      <c r="E33" s="172"/>
    </row>
    <row r="34" spans="1:5" ht="26" x14ac:dyDescent="0.35">
      <c r="A34" s="39" t="s">
        <v>198</v>
      </c>
      <c r="B34" s="126"/>
      <c r="C34" s="39" t="s">
        <v>199</v>
      </c>
      <c r="D34" s="173"/>
      <c r="E34" s="174"/>
    </row>
    <row r="35" spans="1:5" ht="26" x14ac:dyDescent="0.35">
      <c r="A35" s="39" t="s">
        <v>200</v>
      </c>
      <c r="B35" s="126"/>
      <c r="C35" s="39" t="s">
        <v>202</v>
      </c>
      <c r="D35" s="173"/>
      <c r="E35" s="174"/>
    </row>
    <row r="36" spans="1:5" ht="25.5" customHeight="1" x14ac:dyDescent="0.35">
      <c r="A36" s="39" t="s">
        <v>201</v>
      </c>
      <c r="B36" s="127"/>
      <c r="C36" s="39" t="s">
        <v>203</v>
      </c>
      <c r="D36" s="175"/>
      <c r="E36" s="176"/>
    </row>
    <row r="37" spans="1:5" ht="30" customHeight="1" x14ac:dyDescent="0.35"/>
    <row r="1048576" ht="21" hidden="1" customHeight="1" x14ac:dyDescent="0.35"/>
  </sheetData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1" zoomScaleNormal="100" workbookViewId="0">
      <selection activeCell="R5" sqref="R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253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235</v>
      </c>
      <c r="S4" s="9" t="s">
        <v>234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GR3204</v>
      </c>
      <c r="C5" s="60" t="str">
        <f>IF('Loan Outstanding Report'!$H$5="", "", 'Loan Outstanding Report'!$H$5)</f>
        <v>Talaja</v>
      </c>
      <c r="D5" s="128" t="s">
        <v>282</v>
      </c>
      <c r="E5" s="66">
        <v>46122</v>
      </c>
      <c r="F5" s="92" t="s">
        <v>283</v>
      </c>
      <c r="G5" s="49" t="s">
        <v>284</v>
      </c>
      <c r="H5" s="49" t="s">
        <v>285</v>
      </c>
      <c r="I5" s="49">
        <v>352295</v>
      </c>
      <c r="J5" s="49" t="s">
        <v>266</v>
      </c>
      <c r="K5" s="49" t="s">
        <v>270</v>
      </c>
      <c r="L5" s="11">
        <v>353369691</v>
      </c>
      <c r="M5" s="67" t="s">
        <v>271</v>
      </c>
      <c r="N5" s="49">
        <v>42000</v>
      </c>
      <c r="O5" s="49">
        <v>2240</v>
      </c>
      <c r="P5" s="67" t="s">
        <v>128</v>
      </c>
      <c r="Q5" s="88">
        <v>45222</v>
      </c>
      <c r="R5" s="49">
        <v>40000</v>
      </c>
      <c r="S5" s="49">
        <v>17920</v>
      </c>
      <c r="T5" s="49">
        <v>0</v>
      </c>
      <c r="U5" s="68">
        <f t="shared" ref="U5:U69" si="0">IF(AND(ISBLANK(R5),ISBLANK(S5),ISBLANK(T5)),"",R5-(S5+T5))</f>
        <v>22080</v>
      </c>
      <c r="V5" s="42" t="s">
        <v>183</v>
      </c>
      <c r="W5" s="69" t="s">
        <v>281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wsT/LeygLMl7oSKgpo8VqTy8c9F3HcuLYbxER+5PHg5IU6b4E4VAdmqP54xJT6gm6ow/Bn737XzErvPjQbekjA==" saltValue="4ZLHFSPVpJz6EflE6lCnaw==" spinCount="100000" sheet="1" objects="1" scenarios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Normal="10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6.54296875" style="113" customWidth="1"/>
    <col min="2" max="2" width="4.81640625" style="113" bestFit="1" customWidth="1"/>
    <col min="3" max="3" width="6.1796875" style="113" bestFit="1" customWidth="1"/>
    <col min="4" max="4" width="6.26953125" style="113" bestFit="1" customWidth="1"/>
    <col min="5" max="5" width="6.453125" style="113" bestFit="1" customWidth="1"/>
    <col min="6" max="6" width="6.54296875" style="113" bestFit="1" customWidth="1"/>
    <col min="7" max="7" width="6.453125" style="113" bestFit="1" customWidth="1"/>
    <col min="8" max="8" width="6.26953125" style="113" bestFit="1" customWidth="1"/>
    <col min="9" max="9" width="6.1796875" style="113" bestFit="1" customWidth="1"/>
    <col min="10" max="10" width="7.1796875" style="113" bestFit="1" customWidth="1"/>
    <col min="11" max="11" width="6.1796875" style="113" bestFit="1" customWidth="1"/>
    <col min="12" max="12" width="9.7265625" style="113" bestFit="1" customWidth="1"/>
    <col min="13" max="13" width="19.7265625" style="113" bestFit="1" customWidth="1"/>
    <col min="14" max="14" width="6.453125" style="113" bestFit="1" customWidth="1"/>
    <col min="15" max="15" width="13.54296875" style="113" bestFit="1" customWidth="1"/>
    <col min="16" max="16" width="6.1796875" style="113" bestFit="1" customWidth="1"/>
    <col min="17" max="17" width="17.54296875" style="113" bestFit="1" customWidth="1"/>
    <col min="18" max="18" width="12.26953125" style="113" bestFit="1" customWidth="1"/>
    <col min="19" max="20" width="9.54296875" style="113" bestFit="1" customWidth="1"/>
    <col min="21" max="21" width="7.453125" style="113" bestFit="1" customWidth="1"/>
    <col min="22" max="22" width="7.1796875" style="113" bestFit="1" customWidth="1"/>
    <col min="23" max="23" width="4.26953125" style="113" bestFit="1" customWidth="1"/>
    <col min="24" max="24" width="15.81640625" style="113" bestFit="1" customWidth="1"/>
    <col min="25" max="25" width="7.81640625" style="113" bestFit="1" customWidth="1"/>
    <col min="26" max="26" width="25.81640625" style="113" bestFit="1" customWidth="1"/>
    <col min="27" max="27" width="9.7265625" style="113" bestFit="1" customWidth="1"/>
    <col min="28" max="28" width="8.1796875" style="113" bestFit="1" customWidth="1"/>
    <col min="29" max="29" width="7.54296875" style="113" bestFit="1" customWidth="1"/>
    <col min="30" max="30" width="15" style="113" bestFit="1" customWidth="1"/>
    <col min="31" max="31" width="5" style="113" bestFit="1" customWidth="1"/>
    <col min="32" max="32" width="7" style="113" bestFit="1" customWidth="1"/>
    <col min="33" max="33" width="9.453125" style="113" bestFit="1" customWidth="1"/>
    <col min="34" max="34" width="13.453125" style="113" bestFit="1" customWidth="1"/>
    <col min="35" max="35" width="9.81640625" style="113" bestFit="1" customWidth="1"/>
    <col min="36" max="36" width="7.7265625" style="113" bestFit="1" customWidth="1"/>
    <col min="37" max="37" width="7.26953125" style="113" bestFit="1" customWidth="1"/>
    <col min="38" max="38" width="9.81640625" style="113" bestFit="1" customWidth="1"/>
    <col min="39" max="41" width="8.7265625" style="113" bestFit="1" customWidth="1"/>
    <col min="42" max="42" width="10.54296875" style="113" bestFit="1" customWidth="1"/>
    <col min="43" max="43" width="9.7265625" style="113" bestFit="1" customWidth="1"/>
    <col min="44" max="44" width="10.54296875" style="113" bestFit="1" customWidth="1"/>
    <col min="45" max="47" width="8.453125" style="113" bestFit="1" customWidth="1"/>
    <col min="48" max="48" width="10.54296875" style="113" bestFit="1" customWidth="1"/>
    <col min="49" max="49" width="4.453125" style="113" bestFit="1" customWidth="1"/>
    <col min="50" max="50" width="6.26953125" style="113" bestFit="1" customWidth="1"/>
    <col min="51" max="51" width="10.7265625" style="113" bestFit="1" customWidth="1"/>
    <col min="52" max="52" width="10" style="113" bestFit="1" customWidth="1"/>
    <col min="53" max="53" width="10.7265625" style="113" bestFit="1" customWidth="1"/>
    <col min="54" max="54" width="5.1796875" style="113" bestFit="1" customWidth="1"/>
    <col min="55" max="55" width="9.1796875" style="113" bestFit="1" customWidth="1"/>
    <col min="56" max="56" width="8.81640625" style="113" bestFit="1" customWidth="1"/>
    <col min="57" max="57" width="8.1796875" style="113" bestFit="1" customWidth="1"/>
    <col min="58" max="58" width="9.54296875" style="113" bestFit="1" customWidth="1"/>
    <col min="59" max="59" width="14.54296875" style="113" bestFit="1" customWidth="1"/>
    <col min="60" max="60" width="20.453125" style="113" bestFit="1" customWidth="1"/>
    <col min="61" max="61" width="15.453125" style="113" bestFit="1" customWidth="1"/>
    <col min="62" max="62" width="12.7265625" style="113" bestFit="1" customWidth="1"/>
    <col min="63" max="63" width="19.7265625" style="114" bestFit="1" customWidth="1"/>
    <col min="64" max="64" width="11.54296875" style="115" bestFit="1" customWidth="1"/>
    <col min="65" max="65" width="19.81640625" style="116" bestFit="1" customWidth="1"/>
    <col min="66" max="66" width="14.54296875" style="117" bestFit="1" customWidth="1"/>
    <col min="67" max="67" width="9.7265625" style="113" bestFit="1" customWidth="1"/>
    <col min="68" max="68" width="19" style="118" bestFit="1" customWidth="1"/>
    <col min="69" max="69" width="84.26953125" style="113" bestFit="1" customWidth="1"/>
    <col min="70" max="70" width="8.7265625" style="113" customWidth="1"/>
    <col min="71" max="71" width="0" style="113" hidden="1" customWidth="1"/>
    <col min="72" max="16384" width="8.7265625" style="113" hidden="1"/>
  </cols>
  <sheetData>
    <row r="1" spans="1:69" x14ac:dyDescent="0.35">
      <c r="A1" s="102" t="s">
        <v>296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297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52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232</v>
      </c>
      <c r="BJ4" s="12" t="s">
        <v>233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s="152" customFormat="1" x14ac:dyDescent="0.35">
      <c r="A5" s="150">
        <v>1</v>
      </c>
      <c r="B5" s="147" t="s">
        <v>254</v>
      </c>
      <c r="C5" s="147" t="s">
        <v>255</v>
      </c>
      <c r="D5" s="147" t="s">
        <v>256</v>
      </c>
      <c r="E5" s="147" t="s">
        <v>257</v>
      </c>
      <c r="F5" s="147" t="s">
        <v>257</v>
      </c>
      <c r="G5" s="147" t="s">
        <v>258</v>
      </c>
      <c r="H5" s="147" t="s">
        <v>259</v>
      </c>
      <c r="I5" s="147">
        <v>167097</v>
      </c>
      <c r="J5" s="147" t="s">
        <v>260</v>
      </c>
      <c r="K5" s="147">
        <v>167097</v>
      </c>
      <c r="L5" s="147" t="s">
        <v>261</v>
      </c>
      <c r="M5" s="147" t="s">
        <v>262</v>
      </c>
      <c r="N5" s="147">
        <v>352295</v>
      </c>
      <c r="O5" s="147" t="s">
        <v>263</v>
      </c>
      <c r="P5" s="147">
        <v>499944</v>
      </c>
      <c r="Q5" s="147" t="s">
        <v>264</v>
      </c>
      <c r="R5" s="147" t="s">
        <v>265</v>
      </c>
      <c r="S5" s="147" t="s">
        <v>266</v>
      </c>
      <c r="T5" s="147" t="s">
        <v>266</v>
      </c>
      <c r="U5" s="147" t="s">
        <v>267</v>
      </c>
      <c r="V5" s="147" t="s">
        <v>268</v>
      </c>
      <c r="W5" s="147">
        <v>541</v>
      </c>
      <c r="X5" s="147" t="s">
        <v>269</v>
      </c>
      <c r="Y5" s="147">
        <v>35336969</v>
      </c>
      <c r="Z5" s="147" t="s">
        <v>270</v>
      </c>
      <c r="AA5" s="147" t="s">
        <v>271</v>
      </c>
      <c r="AB5" s="148">
        <v>42000</v>
      </c>
      <c r="AC5" s="147" t="s">
        <v>272</v>
      </c>
      <c r="AD5" s="147">
        <v>24</v>
      </c>
      <c r="AE5" s="147" t="s">
        <v>273</v>
      </c>
      <c r="AF5" s="147" t="s">
        <v>274</v>
      </c>
      <c r="AG5" s="147" t="s">
        <v>275</v>
      </c>
      <c r="AH5" s="147" t="s">
        <v>276</v>
      </c>
      <c r="AI5" s="147" t="s">
        <v>277</v>
      </c>
      <c r="AJ5" s="148">
        <v>2240</v>
      </c>
      <c r="AK5" s="148">
        <v>2240</v>
      </c>
      <c r="AL5" s="147" t="s">
        <v>278</v>
      </c>
      <c r="AM5" s="148">
        <v>11333.7</v>
      </c>
      <c r="AN5" s="148">
        <v>6586.3</v>
      </c>
      <c r="AO5" s="148">
        <v>17920</v>
      </c>
      <c r="AP5" s="148">
        <v>30666.3</v>
      </c>
      <c r="AQ5" s="148">
        <v>5915.7</v>
      </c>
      <c r="AR5" s="148">
        <v>36582</v>
      </c>
      <c r="AS5" s="148">
        <v>30666.3</v>
      </c>
      <c r="AT5" s="148">
        <v>5915.7</v>
      </c>
      <c r="AU5" s="148">
        <v>36582</v>
      </c>
      <c r="AV5" s="147">
        <v>31</v>
      </c>
      <c r="AW5" s="94">
        <v>0</v>
      </c>
      <c r="AX5" s="94"/>
      <c r="AY5" s="143"/>
      <c r="AZ5" s="94"/>
      <c r="BA5" s="94"/>
      <c r="BB5" s="151"/>
      <c r="BC5" s="94"/>
      <c r="BD5" s="147" t="s">
        <v>279</v>
      </c>
      <c r="BE5" s="148">
        <v>42000</v>
      </c>
      <c r="BF5" s="147" t="s">
        <v>266</v>
      </c>
      <c r="BG5" s="149">
        <v>9601791786</v>
      </c>
      <c r="BH5" s="144" t="s">
        <v>280</v>
      </c>
      <c r="BI5" s="95" t="s">
        <v>100</v>
      </c>
      <c r="BJ5" s="123">
        <v>46122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49">
        <v>40000</v>
      </c>
      <c r="BP5" s="42" t="s">
        <v>183</v>
      </c>
      <c r="BQ5" s="188" t="s">
        <v>281</v>
      </c>
    </row>
    <row r="6" spans="1:69" hidden="1" x14ac:dyDescent="0.35">
      <c r="A6" s="137">
        <v>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  <c r="AC6" s="124"/>
      <c r="AD6" s="124"/>
      <c r="AE6" s="124"/>
      <c r="AF6" s="124"/>
      <c r="AG6" s="124"/>
      <c r="AH6" s="124"/>
      <c r="AI6" s="124"/>
      <c r="AJ6" s="125"/>
      <c r="AK6" s="125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4"/>
      <c r="AW6" s="94"/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4"/>
      <c r="BI6" s="94"/>
      <c r="BJ6" s="144"/>
      <c r="BK6" s="94"/>
      <c r="BL6" s="95"/>
      <c r="BM6" s="96"/>
      <c r="BN6" s="94"/>
      <c r="BO6" s="146"/>
      <c r="BP6" s="42"/>
      <c r="BQ6" s="145"/>
    </row>
    <row r="7" spans="1:69" hidden="1" x14ac:dyDescent="0.35">
      <c r="A7" s="137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7"/>
      <c r="BH7" s="139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37">
        <v>4</v>
      </c>
      <c r="B8" s="94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94"/>
      <c r="T8" s="141"/>
      <c r="U8" s="141"/>
      <c r="V8" s="141"/>
      <c r="W8" s="141"/>
      <c r="X8" s="141"/>
      <c r="Y8" s="141"/>
      <c r="Z8" s="141"/>
      <c r="AA8" s="142"/>
      <c r="AB8" s="141"/>
      <c r="AC8" s="141"/>
      <c r="AD8" s="141"/>
      <c r="AE8" s="141"/>
      <c r="AF8" s="142"/>
      <c r="AG8" s="142"/>
      <c r="AH8" s="141"/>
      <c r="AI8" s="142"/>
      <c r="AJ8" s="142"/>
      <c r="AK8" s="142"/>
      <c r="AL8" s="142"/>
      <c r="AM8" s="142"/>
      <c r="AN8" s="142"/>
      <c r="AO8" s="142"/>
      <c r="AP8" s="142"/>
      <c r="AQ8" s="142"/>
      <c r="AR8" s="141"/>
      <c r="AS8" s="141"/>
      <c r="AT8" s="141"/>
      <c r="AU8" s="141"/>
      <c r="AV8" s="141"/>
      <c r="AW8" s="141"/>
      <c r="AX8" s="141"/>
      <c r="AY8" s="141"/>
      <c r="AZ8" s="141"/>
      <c r="BA8" s="142"/>
      <c r="BB8" s="142"/>
      <c r="BC8" s="142"/>
      <c r="BD8" s="142"/>
      <c r="BE8" s="142"/>
      <c r="BF8" s="142"/>
      <c r="BG8" s="137"/>
      <c r="BH8" s="139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37">
        <v>5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8"/>
      <c r="AC9" s="137"/>
      <c r="AD9" s="137"/>
      <c r="AE9" s="137"/>
      <c r="AF9" s="137"/>
      <c r="AG9" s="137"/>
      <c r="AH9" s="137"/>
      <c r="AI9" s="137"/>
      <c r="AJ9" s="138"/>
      <c r="AK9" s="138"/>
      <c r="AL9" s="137"/>
      <c r="AM9" s="138"/>
      <c r="AN9" s="138"/>
      <c r="AO9" s="138"/>
      <c r="AP9" s="138"/>
      <c r="AQ9" s="138"/>
      <c r="AR9" s="138"/>
      <c r="AS9" s="138"/>
      <c r="AT9" s="138"/>
      <c r="AU9" s="138"/>
      <c r="AV9" s="137"/>
      <c r="AW9" s="137"/>
      <c r="AX9" s="137"/>
      <c r="AY9" s="137"/>
      <c r="AZ9" s="137"/>
      <c r="BA9" s="137"/>
      <c r="BB9" s="137"/>
      <c r="BC9" s="137"/>
      <c r="BD9" s="137"/>
      <c r="BE9" s="138"/>
      <c r="BF9" s="137"/>
      <c r="BG9" s="137"/>
      <c r="BH9" s="139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37">
        <v>6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8"/>
      <c r="AC10" s="137"/>
      <c r="AD10" s="137"/>
      <c r="AE10" s="137"/>
      <c r="AF10" s="137"/>
      <c r="AG10" s="137"/>
      <c r="AH10" s="137"/>
      <c r="AI10" s="137"/>
      <c r="AJ10" s="138"/>
      <c r="AK10" s="138"/>
      <c r="AL10" s="137"/>
      <c r="AM10" s="138"/>
      <c r="AN10" s="138"/>
      <c r="AO10" s="138"/>
      <c r="AP10" s="138"/>
      <c r="AQ10" s="138"/>
      <c r="AR10" s="138"/>
      <c r="AS10" s="138"/>
      <c r="AT10" s="138"/>
      <c r="AU10" s="138"/>
      <c r="AV10" s="137"/>
      <c r="AW10" s="137"/>
      <c r="AX10" s="137"/>
      <c r="AY10" s="137"/>
      <c r="AZ10" s="137"/>
      <c r="BA10" s="137"/>
      <c r="BB10" s="137"/>
      <c r="BC10" s="137"/>
      <c r="BD10" s="137"/>
      <c r="BE10" s="138"/>
      <c r="BF10" s="137"/>
      <c r="BG10" s="137"/>
      <c r="BH10" s="139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37">
        <v>7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9"/>
      <c r="AA11" s="137"/>
      <c r="AB11" s="138"/>
      <c r="AC11" s="137"/>
      <c r="AD11" s="137"/>
      <c r="AE11" s="137"/>
      <c r="AF11" s="137"/>
      <c r="AG11" s="137"/>
      <c r="AH11" s="137"/>
      <c r="AI11" s="137"/>
      <c r="AJ11" s="138"/>
      <c r="AK11" s="138"/>
      <c r="AL11" s="137"/>
      <c r="AM11" s="138"/>
      <c r="AN11" s="138"/>
      <c r="AO11" s="138"/>
      <c r="AP11" s="138"/>
      <c r="AQ11" s="138"/>
      <c r="AR11" s="138"/>
      <c r="AS11" s="138"/>
      <c r="AT11" s="138"/>
      <c r="AU11" s="138"/>
      <c r="AV11" s="137"/>
      <c r="AW11" s="137"/>
      <c r="AX11" s="137"/>
      <c r="AY11" s="137"/>
      <c r="AZ11" s="137"/>
      <c r="BA11" s="137"/>
      <c r="BB11" s="137"/>
      <c r="BC11" s="137"/>
      <c r="BD11" s="137"/>
      <c r="BE11" s="138"/>
      <c r="BF11" s="137"/>
      <c r="BG11" s="137"/>
      <c r="BH11" s="139"/>
      <c r="BI11" s="130"/>
      <c r="BJ11" s="131"/>
      <c r="BK11" s="132"/>
      <c r="BL11" s="130"/>
      <c r="BM11" s="133"/>
      <c r="BN11" s="132"/>
      <c r="BO11" s="132"/>
      <c r="BP11" s="134"/>
      <c r="BQ11" s="135"/>
    </row>
    <row r="12" spans="1:69" hidden="1" x14ac:dyDescent="0.35">
      <c r="A12" s="137">
        <v>8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8"/>
      <c r="AC12" s="137"/>
      <c r="AD12" s="137"/>
      <c r="AE12" s="137"/>
      <c r="AF12" s="137"/>
      <c r="AG12" s="137"/>
      <c r="AH12" s="137"/>
      <c r="AI12" s="137"/>
      <c r="AJ12" s="138"/>
      <c r="AK12" s="138"/>
      <c r="AL12" s="137"/>
      <c r="AM12" s="138"/>
      <c r="AN12" s="138"/>
      <c r="AO12" s="138"/>
      <c r="AP12" s="138"/>
      <c r="AQ12" s="138"/>
      <c r="AR12" s="138"/>
      <c r="AS12" s="138"/>
      <c r="AT12" s="138"/>
      <c r="AU12" s="138"/>
      <c r="AV12" s="137"/>
      <c r="AW12" s="137"/>
      <c r="AX12" s="137"/>
      <c r="AY12" s="137"/>
      <c r="AZ12" s="137"/>
      <c r="BA12" s="137"/>
      <c r="BB12" s="137"/>
      <c r="BC12" s="137"/>
      <c r="BD12" s="137"/>
      <c r="BE12" s="138"/>
      <c r="BF12" s="137"/>
      <c r="BG12" s="137"/>
      <c r="BH12" s="139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5">
      <c r="A13" s="137">
        <v>9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8"/>
      <c r="AC13" s="137"/>
      <c r="AD13" s="137"/>
      <c r="AE13" s="137"/>
      <c r="AF13" s="137"/>
      <c r="AG13" s="137"/>
      <c r="AH13" s="137"/>
      <c r="AI13" s="137"/>
      <c r="AJ13" s="138"/>
      <c r="AK13" s="138"/>
      <c r="AL13" s="137"/>
      <c r="AM13" s="138"/>
      <c r="AN13" s="138"/>
      <c r="AO13" s="138"/>
      <c r="AP13" s="138"/>
      <c r="AQ13" s="138"/>
      <c r="AR13" s="138"/>
      <c r="AS13" s="138"/>
      <c r="AT13" s="138"/>
      <c r="AU13" s="138"/>
      <c r="AV13" s="137"/>
      <c r="AW13" s="137"/>
      <c r="AX13" s="137"/>
      <c r="AY13" s="137"/>
      <c r="AZ13" s="137"/>
      <c r="BA13" s="137"/>
      <c r="BB13" s="137"/>
      <c r="BC13" s="137"/>
      <c r="BD13" s="137"/>
      <c r="BE13" s="138"/>
      <c r="BF13" s="137"/>
      <c r="BG13" s="137"/>
      <c r="BH13" s="139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5">
      <c r="A14" s="137">
        <v>10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8"/>
      <c r="AC14" s="137"/>
      <c r="AD14" s="137"/>
      <c r="AE14" s="137"/>
      <c r="AF14" s="137"/>
      <c r="AG14" s="137"/>
      <c r="AH14" s="137"/>
      <c r="AI14" s="137"/>
      <c r="AJ14" s="138"/>
      <c r="AK14" s="138"/>
      <c r="AL14" s="137"/>
      <c r="AM14" s="138"/>
      <c r="AN14" s="138"/>
      <c r="AO14" s="138"/>
      <c r="AP14" s="138"/>
      <c r="AQ14" s="138"/>
      <c r="AR14" s="138"/>
      <c r="AS14" s="138"/>
      <c r="AT14" s="138"/>
      <c r="AU14" s="138"/>
      <c r="AV14" s="137"/>
      <c r="AW14" s="137"/>
      <c r="AX14" s="137"/>
      <c r="AY14" s="137"/>
      <c r="AZ14" s="137"/>
      <c r="BA14" s="137"/>
      <c r="BB14" s="137"/>
      <c r="BC14" s="137"/>
      <c r="BD14" s="137"/>
      <c r="BE14" s="138"/>
      <c r="BF14" s="137"/>
      <c r="BG14" s="137"/>
      <c r="BH14" s="139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37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9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9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9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7"/>
      <c r="BH18" s="139"/>
      <c r="BI18" s="130"/>
      <c r="BJ18" s="131"/>
      <c r="BK18" s="132"/>
      <c r="BL18" s="130"/>
      <c r="BM18" s="133"/>
      <c r="BN18" s="132"/>
      <c r="BO18" s="132"/>
      <c r="BP18" s="134"/>
      <c r="BQ18" s="69"/>
    </row>
    <row r="19" spans="1:69" hidden="1" x14ac:dyDescent="0.35">
      <c r="A19" s="137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9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9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9"/>
      <c r="BI20" s="130"/>
      <c r="BJ20" s="131"/>
      <c r="BK20" s="132"/>
      <c r="BL20" s="130"/>
      <c r="BM20" s="133"/>
      <c r="BN20" s="132"/>
      <c r="BO20" s="132"/>
      <c r="BP20" s="134"/>
      <c r="BQ20" s="69"/>
    </row>
    <row r="21" spans="1:69" hidden="1" x14ac:dyDescent="0.35">
      <c r="A21" s="137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7"/>
      <c r="BH21" s="139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9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9"/>
      <c r="BI23" s="130"/>
      <c r="BJ23" s="131"/>
      <c r="BK23" s="132"/>
      <c r="BL23" s="130"/>
      <c r="BM23" s="133"/>
      <c r="BN23" s="132"/>
      <c r="BO23" s="132"/>
      <c r="BP23" s="134"/>
      <c r="BQ23" s="135"/>
    </row>
    <row r="24" spans="1:69" hidden="1" x14ac:dyDescent="0.35">
      <c r="A24" s="137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9"/>
      <c r="BI24" s="130"/>
      <c r="BJ24" s="131"/>
      <c r="BK24" s="132"/>
      <c r="BL24" s="130"/>
      <c r="BM24" s="133"/>
      <c r="BN24" s="132"/>
      <c r="BO24" s="132"/>
      <c r="BP24" s="134"/>
      <c r="BQ24" s="135"/>
    </row>
    <row r="25" spans="1:69" hidden="1" x14ac:dyDescent="0.35">
      <c r="A25" s="137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9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9"/>
      <c r="BI26" s="130"/>
      <c r="BJ26" s="131"/>
      <c r="BK26" s="132"/>
      <c r="BL26" s="130"/>
      <c r="BM26" s="133"/>
      <c r="BN26" s="132"/>
      <c r="BO26" s="132"/>
      <c r="BP26" s="134"/>
      <c r="BQ26" s="69"/>
    </row>
    <row r="27" spans="1:69" hidden="1" x14ac:dyDescent="0.35">
      <c r="A27" s="137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7"/>
      <c r="BH27" s="139"/>
      <c r="BI27" s="130"/>
      <c r="BJ27" s="131"/>
      <c r="BK27" s="132"/>
      <c r="BL27" s="130"/>
      <c r="BM27" s="133"/>
      <c r="BN27" s="132"/>
      <c r="BO27" s="132"/>
      <c r="BP27" s="134"/>
      <c r="BQ27" s="135"/>
    </row>
    <row r="28" spans="1:69" hidden="1" x14ac:dyDescent="0.35">
      <c r="A28" s="137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7"/>
      <c r="BH28" s="139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7"/>
      <c r="BH29" s="139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7"/>
      <c r="BH30" s="139"/>
      <c r="BI30" s="130"/>
      <c r="BJ30" s="131"/>
      <c r="BK30" s="132"/>
      <c r="BL30" s="130"/>
      <c r="BM30" s="133"/>
      <c r="BN30" s="132"/>
      <c r="BO30" s="132"/>
      <c r="BP30" s="134"/>
      <c r="BQ30" s="69"/>
    </row>
    <row r="31" spans="1:69" hidden="1" x14ac:dyDescent="0.35">
      <c r="A31" s="137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9"/>
      <c r="BI31" s="130"/>
      <c r="BJ31" s="131"/>
      <c r="BK31" s="132"/>
      <c r="BL31" s="130"/>
      <c r="BM31" s="133"/>
      <c r="BN31" s="132"/>
      <c r="BO31" s="132"/>
      <c r="BP31" s="134"/>
      <c r="BQ31" s="135"/>
    </row>
    <row r="32" spans="1:69" hidden="1" x14ac:dyDescent="0.35">
      <c r="A32" s="137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9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40"/>
      <c r="AC33" s="139"/>
      <c r="AD33" s="139"/>
      <c r="AE33" s="139"/>
      <c r="AF33" s="139"/>
      <c r="AG33" s="139"/>
      <c r="AH33" s="139"/>
      <c r="AI33" s="139"/>
      <c r="AJ33" s="140"/>
      <c r="AK33" s="140"/>
      <c r="AL33" s="139"/>
      <c r="AM33" s="140"/>
      <c r="AN33" s="140"/>
      <c r="AO33" s="140"/>
      <c r="AP33" s="140"/>
      <c r="AQ33" s="140"/>
      <c r="AR33" s="140"/>
      <c r="AS33" s="140"/>
      <c r="AT33" s="140"/>
      <c r="AU33" s="140"/>
      <c r="AV33" s="139"/>
      <c r="AW33" s="139"/>
      <c r="AX33" s="139"/>
      <c r="AY33" s="139"/>
      <c r="AZ33" s="139"/>
      <c r="BA33" s="139"/>
      <c r="BB33" s="139"/>
      <c r="BC33" s="139"/>
      <c r="BD33" s="139"/>
      <c r="BE33" s="140"/>
      <c r="BF33" s="139"/>
      <c r="BG33" s="139"/>
      <c r="BH33" s="139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40"/>
      <c r="AC34" s="139"/>
      <c r="AD34" s="139"/>
      <c r="AE34" s="139"/>
      <c r="AF34" s="139"/>
      <c r="AG34" s="139"/>
      <c r="AH34" s="139"/>
      <c r="AI34" s="139"/>
      <c r="AJ34" s="140"/>
      <c r="AK34" s="140"/>
      <c r="AL34" s="139"/>
      <c r="AM34" s="140"/>
      <c r="AN34" s="140"/>
      <c r="AO34" s="140"/>
      <c r="AP34" s="140"/>
      <c r="AQ34" s="140"/>
      <c r="AR34" s="140"/>
      <c r="AS34" s="140"/>
      <c r="AT34" s="140"/>
      <c r="AU34" s="140"/>
      <c r="AV34" s="139"/>
      <c r="AW34" s="139"/>
      <c r="AX34" s="139"/>
      <c r="AY34" s="139"/>
      <c r="AZ34" s="139"/>
      <c r="BA34" s="139"/>
      <c r="BB34" s="139"/>
      <c r="BC34" s="139"/>
      <c r="BD34" s="139"/>
      <c r="BE34" s="140"/>
      <c r="BF34" s="139"/>
      <c r="BG34" s="139"/>
      <c r="BH34" s="139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40"/>
      <c r="AC35" s="139"/>
      <c r="AD35" s="139"/>
      <c r="AE35" s="139"/>
      <c r="AF35" s="139"/>
      <c r="AG35" s="139"/>
      <c r="AH35" s="139"/>
      <c r="AI35" s="139"/>
      <c r="AJ35" s="140"/>
      <c r="AK35" s="140"/>
      <c r="AL35" s="139"/>
      <c r="AM35" s="140"/>
      <c r="AN35" s="140"/>
      <c r="AO35" s="140"/>
      <c r="AP35" s="140"/>
      <c r="AQ35" s="140"/>
      <c r="AR35" s="140"/>
      <c r="AS35" s="140"/>
      <c r="AT35" s="140"/>
      <c r="AU35" s="140"/>
      <c r="AV35" s="139"/>
      <c r="AW35" s="139"/>
      <c r="AX35" s="139"/>
      <c r="AY35" s="139"/>
      <c r="AZ35" s="139"/>
      <c r="BA35" s="139"/>
      <c r="BB35" s="139"/>
      <c r="BC35" s="139"/>
      <c r="BD35" s="139"/>
      <c r="BE35" s="140"/>
      <c r="BF35" s="139"/>
      <c r="BG35" s="139"/>
      <c r="BH35" s="139"/>
      <c r="BI35" s="130"/>
      <c r="BJ35" s="131"/>
      <c r="BK35" s="132"/>
      <c r="BL35" s="130"/>
      <c r="BM35" s="133"/>
      <c r="BN35" s="132"/>
      <c r="BO35" s="132"/>
      <c r="BP35" s="134"/>
      <c r="BQ35" s="136"/>
    </row>
    <row r="36" spans="1:69" hidden="1" x14ac:dyDescent="0.35">
      <c r="A36" s="137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7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7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7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7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7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7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7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7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7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7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7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7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7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7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7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7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1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1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9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9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1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1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9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1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1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1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1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1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1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9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1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1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9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1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1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1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9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9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9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9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9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9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9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9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9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9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9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9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9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9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9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9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9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9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9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9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9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9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9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9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9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9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9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9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9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9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9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9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9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9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9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9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9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9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9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9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9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9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9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9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9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9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9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9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9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9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9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9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9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9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9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9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9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9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9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9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9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9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9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9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9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9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9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9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9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9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9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9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9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9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9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9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9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9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9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9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9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9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9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9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9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9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9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9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9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9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9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9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9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9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9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9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9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9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9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1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1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1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1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1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1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1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1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1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1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1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1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1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1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1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1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1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1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1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1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1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1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1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1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1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1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1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1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1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1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1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1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1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1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1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1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1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1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1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1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1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1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1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1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1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1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1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1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1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1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1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1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1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1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1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1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1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1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1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1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1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1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1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1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1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1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1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1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1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1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1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1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1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1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1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1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1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1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1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1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1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1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1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1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1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1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1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1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1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1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1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1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1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1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1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1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1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1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1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1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1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1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1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1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1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1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1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1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1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1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1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1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1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1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1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1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1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1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1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1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1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1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1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1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1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1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1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1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1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1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1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1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1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1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1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1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1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1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1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1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1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1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1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1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1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1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1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1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1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1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1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9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9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1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1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1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1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1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1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1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1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1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1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1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1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1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1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1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1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1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1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1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1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1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1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1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1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1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1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1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9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1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9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1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9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9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9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1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1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1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1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9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1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1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1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9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9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1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1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1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1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9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9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9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9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9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1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1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9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9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1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1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1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1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1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1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1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1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1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1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1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1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1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1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1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1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1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1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1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1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1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1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1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1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1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1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1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1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1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1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1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1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1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1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1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1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1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1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1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1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1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1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1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1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1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1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1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1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1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1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1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1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1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1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1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1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1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1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1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1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1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1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1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1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1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1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1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9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1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1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1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1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9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1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9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9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1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1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1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9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9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1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9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9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9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9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1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1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9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1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1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9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9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9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9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1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9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9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9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9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9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1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1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9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9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9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9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9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9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9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9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9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9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9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9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9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1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1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1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9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9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9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9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9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9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9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1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1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1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1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1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1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1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1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1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1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1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1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1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1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1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1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1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1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1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1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1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1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1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1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1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1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1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1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1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1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1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1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1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1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1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1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1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1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1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1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1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1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1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1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1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1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1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9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9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9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9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9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9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9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9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9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1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1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1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1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1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1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1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1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1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1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1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1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1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1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1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1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1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1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1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1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1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1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1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1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1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1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1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1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1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1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1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1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1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1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1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1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1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1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1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1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1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9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9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9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9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9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9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9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9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9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9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9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9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9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9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9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9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9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9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9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1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9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9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9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9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9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9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9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9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9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1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9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9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9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9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1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1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1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9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9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1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1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1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1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1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9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1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1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1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1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1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1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1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1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1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1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1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1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1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1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1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1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1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1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1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1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1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1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1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1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1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1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1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1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9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1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1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1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1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1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9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9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9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9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9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9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9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9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9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9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9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9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9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9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9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9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9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9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9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9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9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9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9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9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9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9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9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9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9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9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9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9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9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9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9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9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9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9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9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9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9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9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9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9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9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9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9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9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9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9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9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9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9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9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9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9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9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9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9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9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9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9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9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9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9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9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9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9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9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9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9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9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9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9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9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9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9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9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9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9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9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9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9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9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9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9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9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9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9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9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9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9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9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9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9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9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9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9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9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9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9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9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9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9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9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9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9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9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9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9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9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9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9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1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9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9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1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1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1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1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1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1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1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1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1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1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1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1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1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1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1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1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1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1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1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1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1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1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1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1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1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1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1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1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1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1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1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1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1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1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1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1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1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1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1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1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1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1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1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1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1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1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1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1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1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1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1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1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1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1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1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1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1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1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1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1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1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1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1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1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1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1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1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1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1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1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1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1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1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1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1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1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1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1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1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1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1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1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1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1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1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1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1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1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1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1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1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1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1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1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1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1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1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1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1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1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1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1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1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1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1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1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1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9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9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1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1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1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9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9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1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1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1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1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1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1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1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1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1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1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1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1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1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1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1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1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1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1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1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1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1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1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1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1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1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1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1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1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1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1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1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1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1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1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1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1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1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1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1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1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1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1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1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1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1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1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1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1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1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1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1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1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1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1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1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1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9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1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1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1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1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1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1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9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1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1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1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9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1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9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9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1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9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9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9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9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9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9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9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9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9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9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9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9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9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9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9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9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9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9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9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9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1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1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1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1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1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1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1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9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9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1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9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1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9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1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1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1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1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1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1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1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1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1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1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1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1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1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1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1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1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1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1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1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1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1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1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1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1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1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1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1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1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1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1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1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1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1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1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1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1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1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1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1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1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1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1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1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1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1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1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1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1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1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1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1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1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1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1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1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1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1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1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1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1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1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9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9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9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9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9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9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9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1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1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9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1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1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1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1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9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1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1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1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1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1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1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1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1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1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1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1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1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1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1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1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1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1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1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1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1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1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1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1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1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1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1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1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1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1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1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1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1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1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1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1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1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1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1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1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1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1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1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1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1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1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1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1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1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1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1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1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1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1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1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1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1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1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1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1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1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1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1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1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1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1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1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>
      <c r="BQ6005" s="189"/>
    </row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9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6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  <dataValidation type="list" allowBlank="1" showInputMessage="1" showErrorMessage="1" sqref="BP5" xr:uid="{6C6687A0-F61F-41A2-A7A0-4C602087B146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 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BK7:BK6004 BK5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2026-07-30T09:02:42Z</dcterms:modified>
</cp:coreProperties>
</file>