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076/"/>
    </mc:Choice>
  </mc:AlternateContent>
  <xr:revisionPtr revIDLastSave="7" documentId="13_ncr:1_{9619B063-0165-4E99-AAD5-2611A2C13B7F}" xr6:coauthVersionLast="47" xr6:coauthVersionMax="47" xr10:uidLastSave="{182841F3-7D79-482E-BD3E-DE31E41AD67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L5" i="7" s="1"/>
  <c r="AH5" i="7"/>
  <c r="X5" i="7"/>
  <c r="O5" i="24" l="1"/>
  <c r="H5" i="24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<sst xmlns="http://schemas.openxmlformats.org/spreadsheetml/2006/main" count="691" uniqueCount="367">
  <si>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</si>
  <si>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</si>
  <si>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</si>
  <si>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</si>
  <si>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</si>
  <si>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</si>
  <si>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</si>
  <si>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</si>
  <si>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</si>
  <si>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</si>
  <si>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</si>
  <si>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</si>
  <si>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</si>
  <si>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</si>
  <si>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</si>
  <si>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</si>
  <si>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</si>
  <si>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</si>
  <si>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</si>
  <si>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</si>
  <si>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</si>
  <si>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</si>
  <si>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</si>
  <si>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</si>
  <si>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</si>
  <si>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</si>
  <si>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</si>
  <si>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</si>
  <si>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</si>
  <si>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</si>
  <si>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</si>
  <si>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</si>
  <si>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</si>
  <si>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</si>
  <si>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</si>
  <si>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</si>
  <si>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</si>
  <si>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</si>
  <si>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</si>
  <si>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</si>
  <si>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</si>
  <si>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</si>
  <si>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</si>
  <si>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</si>
  <si>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</si>
  <si>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</si>
  <si>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</si>
  <si>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</si>
  <si>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</si>
  <si>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</si>
  <si>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</si>
  <si>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</si>
  <si>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</si>
  <si>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</si>
  <si>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</si>
  <si>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</si>
  <si>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</si>
  <si>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</si>
  <si>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</si>
  <si>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</si>
  <si>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</si>
  <si>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</si>
  <si>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</si>
  <si>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</si>
  <si>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</si>
  <si>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</si>
  <si>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</si>
  <si>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</si>
  <si>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</si>
  <si>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</si>
  <si>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</si>
  <si>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</si>
  <si>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</si>
  <si>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</si>
  <si>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</si>
  <si>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</si>
  <si>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</si>
  <si>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</si>
  <si>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</si>
  <si>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</si>
  <si>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</si>
  <si>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</si>
  <si>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</si>
  <si>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</si>
  <si>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</si>
  <si>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</si>
  <si>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</si>
  <si>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</si>
  <si>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</si>
  <si>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</si>
  <si>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</si>
  <si>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</si>
  <si>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</si>
  <si>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</si>
  <si>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</si>
  <si>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</si>
  <si>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</si>
  <si>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</si>
  <si>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</si>
  <si>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</si>
  <si>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</si>
  <si>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</si>
  <si>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</si>
  <si>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</si>
  <si>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</si>
  <si>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</si>
  <si>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</si>
  <si>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</si>
  <si>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</si>
  <si>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</si>
  <si>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</si>
  <si>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</si>
  <si>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</si>
  <si>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</si>
  <si>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</si>
  <si>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</si>
  <si>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</si>
  <si>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</si>
  <si>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</si>
  <si>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</si>
  <si>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</si>
  <si>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</si>
  <si>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</si>
  <si>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</si>
  <si>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</si>
  <si>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</si>
  <si>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</si>
  <si>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</si>
  <si>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</si>
  <si>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</si>
  <si>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</si>
  <si>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</si>
  <si>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</si>
  <si>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</si>
  <si>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</si>
  <si>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</si>
  <si>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</si>
  <si>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</si>
  <si>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</si>
  <si>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</si>
  <si>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</si>
  <si>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</si>
  <si>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</si>
  <si>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</si>
  <si>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</si>
  <si>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</si>
  <si>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</si>
  <si>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</si>
  <si>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</si>
  <si>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</si>
  <si>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</si>
  <si>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</si>
  <si>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</si>
  <si>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</si>
  <si>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</si>
  <si>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</si>
  <si>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</si>
  <si>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</si>
  <si>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</si>
  <si>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</si>
  <si>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</si>
  <si>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</si>
  <si>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</si>
  <si>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</si>
  <si>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</si>
  <si>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</si>
  <si>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</si>
  <si>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</si>
  <si>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</si>
  <si>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</si>
  <si>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</si>
  <si>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</si>
  <si>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</si>
  <si>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</si>
  <si>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</si>
  <si>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</si>
  <si>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</si>
  <si>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</si>
  <si>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</si>
  <si>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</si>
  <si>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</si>
  <si>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</si>
  <si>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</si>
  <si>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</si>
  <si>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</si>
  <si>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</si>
  <si>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</si>
  <si>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</si>
  <si>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</si>
  <si>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</si>
  <si>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</si>
  <si>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</si>
  <si>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</si>
  <si>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</si>
  <si>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</si>
  <si>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</si>
  <si>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</si>
  <si>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</si>
  <si>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</si>
  <si>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</si>
  <si>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</si>
  <si>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</si>
  <si>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</si>
  <si>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</si>
  <si>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</si>
  <si>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</si>
  <si>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</si>
  <si>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</si>
  <si>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</si>
  <si>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</si>
  <si>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</si>
  <si>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</si>
  <si>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</si>
  <si>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</si>
  <si>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</si>
  <si>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</si>
  <si>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</si>
  <si>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</si>
  <si>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</si>
  <si>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</si>
  <si>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</si>
  <si>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</si>
  <si>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</si>
  <si>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</si>
  <si>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</si>
  <si>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</si>
  <si>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</si>
  <si>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</si>
  <si>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</si>
  <si>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</si>
  <si>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</si>
  <si>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</si>
  <si>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</si>
  <si>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</si>
  <si>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</si>
  <si>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</si>
  <si>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</si>
  <si>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</si>
  <si>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</si>
  <si>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</si>
  <si>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</si>
  <si>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</si>
  <si>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</si>
  <si>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</si>
  <si>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</si>
  <si>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</si>
  <si>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</si>
  <si>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</si>
  <si>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</si>
  <si>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</si>
  <si>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</si>
  <si>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</si>
  <si>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</si>
  <si>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</si>
  <si>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</si>
  <si>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</si>
  <si>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</si>
  <si>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</si>
  <si>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Sasaram</t>
  </si>
  <si>
    <t>BH2931</t>
  </si>
  <si>
    <t>Bhabua</t>
  </si>
  <si>
    <t>Bhagwanpur</t>
  </si>
  <si>
    <t>SF0083079</t>
  </si>
  <si>
    <t>Sanjay Kumar</t>
  </si>
  <si>
    <t>537203</t>
  </si>
  <si>
    <t>1006925</t>
  </si>
  <si>
    <t>Abhilasha - JLG Loans-BiWeekly-Migrated</t>
  </si>
  <si>
    <t>SID951374866473</t>
  </si>
  <si>
    <t>EBC</t>
  </si>
  <si>
    <t>HINDU</t>
  </si>
  <si>
    <t>Agriculture &amp; Farming</t>
  </si>
  <si>
    <t>SUMAVANTI DEVI</t>
  </si>
  <si>
    <t>11-Apr-2019</t>
  </si>
  <si>
    <t>10</t>
  </si>
  <si>
    <t>1</t>
  </si>
  <si>
    <t>7.09 Yrs</t>
  </si>
  <si>
    <t>11 Apr 2019</t>
  </si>
  <si>
    <t>&gt; 6 to 10 Years</t>
  </si>
  <si>
    <t>27-Dec-2023</t>
  </si>
  <si>
    <t>Open</t>
  </si>
  <si>
    <t/>
  </si>
  <si>
    <t>31-Mar-2022</t>
  </si>
  <si>
    <t>SID951374868301</t>
  </si>
  <si>
    <t>OBC</t>
  </si>
  <si>
    <t>Mechanic Shop</t>
  </si>
  <si>
    <t>SHANTI DEVI</t>
  </si>
  <si>
    <t>kaithi</t>
  </si>
  <si>
    <t>SF0099626</t>
  </si>
  <si>
    <t>Abhishek Pandey</t>
  </si>
  <si>
    <t>651976</t>
  </si>
  <si>
    <t>yellow</t>
  </si>
  <si>
    <t>Abhilasha - JLG Loans-Monthly-Migrated</t>
  </si>
  <si>
    <t>SID951375340303</t>
  </si>
  <si>
    <t>SC</t>
  </si>
  <si>
    <t>DHARMSHILA DEVI</t>
  </si>
  <si>
    <t>SID951375340506</t>
  </si>
  <si>
    <t>Air Pumping Shop</t>
  </si>
  <si>
    <t>DHARMASHILA DEVI</t>
  </si>
  <si>
    <t>29-Sep-2019</t>
  </si>
  <si>
    <t>07</t>
  </si>
  <si>
    <t>6.62 Yrs</t>
  </si>
  <si>
    <t>29 Sep 2019</t>
  </si>
  <si>
    <t>31-Mar-2023</t>
  </si>
  <si>
    <t>30-Sep-2019</t>
  </si>
  <si>
    <t>30 Sep 2019</t>
  </si>
  <si>
    <t>SID951375344373</t>
  </si>
  <si>
    <t>Tara Devi</t>
  </si>
  <si>
    <t>SID951375344393</t>
  </si>
  <si>
    <t>Malti Devi</t>
  </si>
  <si>
    <t>SID951375344394</t>
  </si>
  <si>
    <t>Vimala Devi</t>
  </si>
  <si>
    <t>Chetana</t>
  </si>
  <si>
    <t>SID951375340437</t>
  </si>
  <si>
    <t>Animal Husbandry &amp; Poultry</t>
  </si>
  <si>
    <t>SABITA DEVI</t>
  </si>
  <si>
    <t>14-Feb-2023</t>
  </si>
  <si>
    <t>3</t>
  </si>
  <si>
    <t>6.25 Yrs</t>
  </si>
  <si>
    <t>20 Sep 2021</t>
  </si>
  <si>
    <t>07-Apr-2023</t>
  </si>
  <si>
    <t>07-Feb-2025</t>
  </si>
  <si>
    <t>30-Jun-2025</t>
  </si>
  <si>
    <t>6204461729</t>
  </si>
  <si>
    <t>9661905299</t>
  </si>
  <si>
    <t>6205644821</t>
  </si>
  <si>
    <t>6205644885</t>
  </si>
  <si>
    <t>7739622815</t>
  </si>
  <si>
    <t>7739255451</t>
  </si>
  <si>
    <t>7739255421</t>
  </si>
  <si>
    <t>8523931748</t>
  </si>
  <si>
    <t>Dharmendra Kumar Gupta/SF0098306</t>
  </si>
  <si>
    <t>Migrated</t>
  </si>
  <si>
    <t>Borrower claimimg that she paid her total amount but she does not have any evidence to concluded and financial missappropriation</t>
  </si>
  <si>
    <t>Umapur</t>
  </si>
  <si>
    <t>SF0099637</t>
  </si>
  <si>
    <t>Chandan Kumar</t>
  </si>
  <si>
    <t>597013</t>
  </si>
  <si>
    <t>suman</t>
  </si>
  <si>
    <t>SSF3645467</t>
  </si>
  <si>
    <t>16-Mar-2024</t>
  </si>
  <si>
    <t>2</t>
  </si>
  <si>
    <t>3.14 Yrs</t>
  </si>
  <si>
    <t>25 Mar 2023</t>
  </si>
  <si>
    <t>&gt; 2 to 4 Years</t>
  </si>
  <si>
    <t>10-May-2024</t>
  </si>
  <si>
    <t>07-Apr-2026</t>
  </si>
  <si>
    <t>FN26-27-00076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</si>
  <si>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</si>
  <si>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Akshay Kumar</t>
  </si>
  <si>
    <t>SF0053797</t>
  </si>
  <si>
    <t>LO</t>
  </si>
  <si>
    <t xml:space="preserve">EMI amounts were collected by the staff but not posted in the system for the old loan ID 351172139. Three EMIs of dated 10-12-2023,10-01-2024,10-02-2024,are pending posting.The Vishwas loan was disbursed after the old loan was closed. The old loan was closed on 16‑03‑2024, and a new loan ID 354756450 was subsequently disbursed. One EMI was collected on 10‑04‑2024 of Rs, 1,970/-, but it has not been posted but no evidence available as the viswas loan ID 354756450 was disbursed with borrower consent.
</t>
  </si>
  <si>
    <t>CSS</t>
  </si>
  <si>
    <t>Saurav Upadhyay</t>
  </si>
  <si>
    <t>Raj Kumar Yadav/SF0072796</t>
  </si>
  <si>
    <t>Saket Nath Thakur/SF0062081</t>
  </si>
  <si>
    <t>Deepak Kujur/SF0101649</t>
  </si>
  <si>
    <t>Terminated</t>
  </si>
  <si>
    <t>Completed-Report Submitted</t>
  </si>
  <si>
    <t>Dharmendra Gupta</t>
  </si>
  <si>
    <t>SF0098306</t>
  </si>
  <si>
    <t>FIR Not Filled</t>
  </si>
  <si>
    <t xml:space="preserve">As per loan Card EMI collected by LO Akshay Kumar/SF0053797 on Dated-10/12/2023(2400) but not posted in Fimo
</t>
  </si>
  <si>
    <t xml:space="preserve">As per loan Card EMI collected by LO Akshay Kumar/SF0053797 on Dated-10/01/2024(2400) but not posted in Fimo
</t>
  </si>
  <si>
    <t xml:space="preserve">As per loan Card EMI collected by LO Akshay Kumar/SF0053797 on Dated-10/02/2024(2400) but not posted in Fimo
</t>
  </si>
  <si>
    <t xml:space="preserve">As per loan Card EMI collected by LO Akshay Kumar/SF0053797 on Dated-10/04/2024(2400) but not posted in Fimo
</t>
  </si>
  <si>
    <t xml:space="preserve">EMI amounts were collected by the staff but not posted in the system for the old loan ID 351172139. Three EMIs of dated 10-12-2023,10-01-2024,10-02-2024,are pending posting.The Vishwas loan was disbursed after the old loan was closed. The old loan was closed on 16‑03‑2024, and a new loan ID 354756450 was subsequently disbursed. One EMI was collected on 10‑04‑2024 of Rs, 1,970/-, but it has not been posted but no evidence available as the viswas loan ID 354756450 was disbursed with borrower consent.Total Fraud is-9170/-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</si>
</sst>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  <charset val="1"/>
    </font>
    <font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7" fillId="6" borderId="19" xfId="0" applyFont="1" applyFill="1" applyBorder="1" applyAlignment="1">
      <alignment horizontal="center" vertical="center" wrapText="1" readingOrder="1"/>
    </xf>
    <xf numFmtId="0" fontId="0" fillId="8" borderId="0" xfId="0" applyFill="1" applyAlignment="1">
      <alignment vertical="center"/>
    </xf>
    <xf numFmtId="0" fontId="38" fillId="0" borderId="15" xfId="0" applyFont="1" applyBorder="1" applyAlignment="1">
      <alignment horizontal="center" vertical="top" wrapText="1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7" xfId="0" applyFont="1" applyBorder="1" applyAlignment="1">
      <alignment vertical="top" readingOrder="1"/>
    </xf>
    <xf numFmtId="0" fontId="38" fillId="0" borderId="1" xfId="0" applyFont="1" applyBorder="1" applyAlignment="1">
      <alignment vertical="top" readingOrder="1"/>
    </xf>
    <xf numFmtId="0" fontId="38" fillId="0" borderId="18" xfId="0" applyFont="1" applyBorder="1" applyAlignment="1">
      <alignment vertical="top" readingOrder="1"/>
    </xf>
    <xf numFmtId="0" fontId="39" fillId="14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/>
    <xf numFmtId="0" fontId="38" fillId="0" borderId="15" xfId="0" applyFont="1" applyBorder="1" applyAlignment="1">
      <alignment horizontal="center" vertical="center" readingOrder="1"/>
    </xf>
    <xf numFmtId="0" fontId="38" fillId="0" borderId="15" xfId="0" applyFont="1" applyBorder="1" applyAlignment="1">
      <alignment vertical="center" readingOrder="1"/>
    </xf>
    <xf numFmtId="172" fontId="38" fillId="0" borderId="15" xfId="0" applyNumberFormat="1" applyFont="1" applyBorder="1" applyAlignment="1">
      <alignment vertical="center" readingOrder="1"/>
    </xf>
    <xf numFmtId="0" fontId="38" fillId="0" borderId="17" xfId="0" applyFont="1" applyBorder="1" applyAlignment="1">
      <alignment vertical="center" readingOrder="1"/>
    </xf>
    <xf numFmtId="0" fontId="38" fillId="0" borderId="1" xfId="0" applyFont="1" applyBorder="1" applyAlignment="1">
      <alignment vertical="center" readingOrder="1"/>
    </xf>
    <xf numFmtId="0" fontId="38" fillId="0" borderId="18" xfId="0" applyFont="1" applyBorder="1" applyAlignment="1">
      <alignment vertical="center" readingOrder="1"/>
    </xf>
    <xf numFmtId="0" fontId="38" fillId="0" borderId="15" xfId="0" applyFont="1" applyBorder="1" applyAlignment="1">
      <alignment horizontal="left" vertical="center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0" applyFont="1" applyBorder="1" applyAlignment="1"/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134</v>
      </c>
      <c r="AI4" s="4" t="s">
        <v>135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BH2931</v>
      </c>
      <c r="D5" s="64" t="str">
        <f>IF('Physical Cash at Safe'!D28="Yes", 'Physical Cash at Safe'!A4, 'Borrower Wise Details'!C5)</f>
        <v>Bhabua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46093</v>
      </c>
      <c r="H5" s="62" t="s">
        <v>352</v>
      </c>
      <c r="I5" s="61">
        <v>46119</v>
      </c>
      <c r="J5" s="79" t="str">
        <f>IF('Physical Cash at Safe'!D28="Yes",'Physical Cash at Safe'!E28,IF('Borrower Wise Details'!D5&lt;&gt;"",'Borrower Wise Details'!D5,""))</f>
        <v>FN26-27-00076</v>
      </c>
      <c r="K5" s="89">
        <v>1</v>
      </c>
      <c r="L5" s="90">
        <v>9600</v>
      </c>
      <c r="M5" s="90">
        <v>0</v>
      </c>
      <c r="N5" s="90" t="s">
        <v>353</v>
      </c>
      <c r="O5" s="90" t="s">
        <v>354</v>
      </c>
      <c r="P5" s="90" t="s">
        <v>355</v>
      </c>
      <c r="Q5" s="90" t="s">
        <v>356</v>
      </c>
      <c r="R5" s="80" t="str">
        <f>IF('Physical Cash at Safe'!$D$28="Yes", 'Physical Cash at Safe'!$A$28, IF('Borrower Wise Details'!F5&lt;&gt;"", 'Borrower Wise Details'!F5, ""))</f>
        <v>Akshay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SF0053797</v>
      </c>
      <c r="U5" s="83" t="s">
        <v>357</v>
      </c>
      <c r="V5" s="61">
        <v>45506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358</v>
      </c>
      <c r="Z5" s="61">
        <v>46156</v>
      </c>
      <c r="AA5" s="61">
        <v>46157</v>
      </c>
      <c r="AB5" s="61" t="s">
        <v>222</v>
      </c>
      <c r="AC5" s="61" t="s">
        <v>222</v>
      </c>
      <c r="AD5" s="61" t="s">
        <v>222</v>
      </c>
      <c r="AE5" s="61" t="s">
        <v>359</v>
      </c>
      <c r="AF5" s="61" t="s">
        <v>360</v>
      </c>
      <c r="AG5" s="142">
        <v>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9170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9170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366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BH2931</v>
      </c>
      <c r="C5" s="50" t="str">
        <f>IF('Fraud Investigation Report'!D5="", "", 'Fraud Investigation Report'!D5)</f>
        <v>Bhabua</v>
      </c>
      <c r="D5" s="73" t="str">
        <f>IF(OR('Fraud Investigation Report'!R5="", 'Fraud Investigation Report'!R5=0), "", 'Fraud Investigation Report'!R5)</f>
        <v>Akshay Kumar</v>
      </c>
      <c r="E5" s="73" t="str">
        <f>IF(OR('Fraud Investigation Report'!T5="", 'Fraud Investigation Report'!T5=0), "", 'Fraud Investigation Report'!T5)</f>
        <v>SF0053797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FN26-27-00076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9170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9170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9170</v>
      </c>
      <c r="Q5" s="49" t="s">
        <v>222</v>
      </c>
      <c r="R5" s="94" t="s">
        <v>361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A29" sqref="A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9" t="s">
        <v>2</v>
      </c>
      <c r="B1" s="180"/>
      <c r="C1" s="180"/>
      <c r="D1" s="180"/>
      <c r="E1" s="181"/>
    </row>
    <row r="2" spans="1:5" ht="18.5" x14ac:dyDescent="0.45">
      <c r="A2" s="14"/>
      <c r="B2" s="182" t="s">
        <v>223</v>
      </c>
      <c r="C2" s="182"/>
      <c r="D2" s="18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3" t="s">
        <v>65</v>
      </c>
      <c r="B7" s="184"/>
      <c r="C7" s="184"/>
      <c r="D7" s="184"/>
      <c r="E7" s="184"/>
    </row>
    <row r="8" spans="1:5" ht="15" customHeight="1" x14ac:dyDescent="0.35">
      <c r="A8" s="185" t="s">
        <v>66</v>
      </c>
      <c r="B8" s="187" t="s">
        <v>86</v>
      </c>
      <c r="C8" s="188"/>
      <c r="D8" s="189" t="s">
        <v>67</v>
      </c>
      <c r="E8" s="190"/>
    </row>
    <row r="9" spans="1:5" ht="14.5" x14ac:dyDescent="0.35">
      <c r="A9" s="18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91" t="s">
        <v>91</v>
      </c>
      <c r="B20" s="192"/>
      <c r="C20" s="32">
        <v>0</v>
      </c>
      <c r="D20" s="33" t="s">
        <v>85</v>
      </c>
      <c r="E20" s="34"/>
    </row>
    <row r="21" spans="1:5" ht="30" customHeight="1" x14ac:dyDescent="0.35">
      <c r="A21" s="193" t="s">
        <v>82</v>
      </c>
      <c r="B21" s="194"/>
      <c r="C21" s="34"/>
      <c r="D21" s="33" t="s">
        <v>83</v>
      </c>
      <c r="E21" s="34"/>
    </row>
    <row r="22" spans="1:5" ht="30" customHeight="1" x14ac:dyDescent="0.35">
      <c r="A22" s="193" t="s">
        <v>72</v>
      </c>
      <c r="B22" s="194"/>
      <c r="C22" s="34"/>
      <c r="D22" s="35" t="s">
        <v>73</v>
      </c>
      <c r="E22" s="34"/>
    </row>
    <row r="23" spans="1:5" ht="30" customHeight="1" x14ac:dyDescent="0.35">
      <c r="A23" s="193" t="s">
        <v>74</v>
      </c>
      <c r="B23" s="194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78"/>
      <c r="C24" s="178"/>
      <c r="D24" s="178"/>
      <c r="E24" s="178"/>
    </row>
    <row r="25" spans="1:5" ht="57.75" customHeight="1" x14ac:dyDescent="0.35">
      <c r="A25" s="36" t="s">
        <v>75</v>
      </c>
      <c r="B25" s="167"/>
      <c r="C25" s="167"/>
      <c r="D25" s="167"/>
      <c r="E25" s="167"/>
    </row>
    <row r="26" spans="1:5" ht="20.149999999999999" customHeight="1" x14ac:dyDescent="0.35">
      <c r="A26" s="172" t="s">
        <v>169</v>
      </c>
      <c r="B26" s="172"/>
      <c r="C26" s="172"/>
      <c r="D26" s="172"/>
      <c r="E26" s="172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70" t="s">
        <v>195</v>
      </c>
      <c r="E29" s="171"/>
    </row>
    <row r="30" spans="1:5" ht="40" customHeight="1" x14ac:dyDescent="0.35">
      <c r="A30" s="85"/>
      <c r="B30" s="85"/>
      <c r="C30" s="86" t="str">
        <f>IF(AND(A30="",B30=""),"",A30-B30)</f>
        <v/>
      </c>
      <c r="D30" s="173"/>
      <c r="E30" s="174"/>
    </row>
    <row r="31" spans="1:5" ht="15" customHeight="1" x14ac:dyDescent="0.35">
      <c r="A31" s="175"/>
      <c r="B31" s="176"/>
      <c r="C31" s="176"/>
      <c r="D31" s="176"/>
      <c r="E31" s="177"/>
    </row>
    <row r="32" spans="1:5" ht="24.75" customHeight="1" x14ac:dyDescent="0.35">
      <c r="A32" s="37" t="s">
        <v>196</v>
      </c>
      <c r="B32" s="38"/>
      <c r="C32" s="37" t="s">
        <v>76</v>
      </c>
      <c r="D32" s="168"/>
      <c r="E32" s="169"/>
    </row>
    <row r="33" spans="1:5" ht="18" customHeight="1" x14ac:dyDescent="0.35">
      <c r="A33" s="37" t="s">
        <v>77</v>
      </c>
      <c r="B33" s="126"/>
      <c r="C33" s="39" t="s">
        <v>78</v>
      </c>
      <c r="D33" s="161"/>
      <c r="E33" s="162"/>
    </row>
    <row r="34" spans="1:5" ht="26" x14ac:dyDescent="0.35">
      <c r="A34" s="39" t="s">
        <v>197</v>
      </c>
      <c r="B34" s="126"/>
      <c r="C34" s="39" t="s">
        <v>198</v>
      </c>
      <c r="D34" s="163"/>
      <c r="E34" s="164"/>
    </row>
    <row r="35" spans="1:5" ht="26" x14ac:dyDescent="0.35">
      <c r="A35" s="39" t="s">
        <v>199</v>
      </c>
      <c r="B35" s="126"/>
      <c r="C35" s="39" t="s">
        <v>201</v>
      </c>
      <c r="D35" s="163"/>
      <c r="E35" s="164"/>
    </row>
    <row r="36" spans="1:5" ht="25.5" customHeight="1" x14ac:dyDescent="0.35">
      <c r="A36" s="39" t="s">
        <v>200</v>
      </c>
      <c r="B36" s="127"/>
      <c r="C36" s="39" t="s">
        <v>202</v>
      </c>
      <c r="D36" s="165"/>
      <c r="E36" s="16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254</v>
      </c>
      <c r="E3" s="111" t="s">
        <v>216</v>
      </c>
      <c r="F3" s="111" t="s">
        <v>217</v>
      </c>
      <c r="U3" s="111" t="s">
        <v>216</v>
      </c>
      <c r="V3" s="111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BH2931</v>
      </c>
      <c r="C5" s="60" t="str">
        <f>IF('Loan Outstanding Report'!$H$5="", "", 'Loan Outstanding Report'!$H$5)</f>
        <v>Bhabua</v>
      </c>
      <c r="D5" s="128" t="s">
        <v>346</v>
      </c>
      <c r="E5" s="66">
        <v>46157</v>
      </c>
      <c r="F5" s="92" t="s">
        <v>348</v>
      </c>
      <c r="G5" s="49" t="s">
        <v>349</v>
      </c>
      <c r="H5" s="49" t="s">
        <v>350</v>
      </c>
      <c r="I5" s="49" t="s">
        <v>336</v>
      </c>
      <c r="J5" s="49" t="s">
        <v>338</v>
      </c>
      <c r="K5" s="49" t="s">
        <v>314</v>
      </c>
      <c r="L5" s="11">
        <v>354756450</v>
      </c>
      <c r="M5" s="67" t="s">
        <v>339</v>
      </c>
      <c r="N5" s="49">
        <v>37000</v>
      </c>
      <c r="O5" s="49">
        <v>1970</v>
      </c>
      <c r="P5" s="67" t="s">
        <v>126</v>
      </c>
      <c r="Q5" s="88">
        <v>45270</v>
      </c>
      <c r="R5" s="49">
        <v>2400</v>
      </c>
      <c r="S5" s="49">
        <v>0</v>
      </c>
      <c r="T5" s="49">
        <v>0</v>
      </c>
      <c r="U5" s="68">
        <f t="shared" ref="U5:U69" si="0">IF(AND(ISBLANK(R5),ISBLANK(S5),ISBLANK(T5)),"",R5-(S5+T5))</f>
        <v>2400</v>
      </c>
      <c r="V5" s="42" t="s">
        <v>181</v>
      </c>
      <c r="W5" s="69" t="s">
        <v>362</v>
      </c>
    </row>
    <row r="6" spans="1:23" ht="30" customHeight="1" x14ac:dyDescent="0.3">
      <c r="A6" s="65">
        <v>2</v>
      </c>
      <c r="B6" s="60" t="str">
        <f>IF(J6&lt;&gt;"", $B$5, "")</f>
        <v>BH2931</v>
      </c>
      <c r="C6" s="50" t="str">
        <f>IF(J6&lt;&gt;"", $C$5, "")</f>
        <v>Bhabua</v>
      </c>
      <c r="D6" s="50" t="str">
        <f>IF(J6&lt;&gt;"", $D$5, "")</f>
        <v>FN26-27-00076</v>
      </c>
      <c r="E6" s="66">
        <v>46157</v>
      </c>
      <c r="F6" s="50" t="str">
        <f>IF(J6&lt;&gt;"", $F$5, "")</f>
        <v>Akshay Kumar</v>
      </c>
      <c r="G6" s="50" t="str">
        <f>IF(J6&lt;&gt;"", $G$5, "")</f>
        <v>SF0053797</v>
      </c>
      <c r="H6" s="50" t="str">
        <f>IF(J6&lt;&gt;"", $H$5, "")</f>
        <v>LO</v>
      </c>
      <c r="I6" s="49" t="s">
        <v>336</v>
      </c>
      <c r="J6" s="49" t="s">
        <v>338</v>
      </c>
      <c r="K6" s="49" t="s">
        <v>314</v>
      </c>
      <c r="L6" s="11">
        <v>354756450</v>
      </c>
      <c r="M6" s="67" t="s">
        <v>339</v>
      </c>
      <c r="N6" s="49">
        <v>37000</v>
      </c>
      <c r="O6" s="49">
        <v>1970</v>
      </c>
      <c r="P6" s="67" t="s">
        <v>126</v>
      </c>
      <c r="Q6" s="67">
        <v>45301</v>
      </c>
      <c r="R6" s="49">
        <v>2400</v>
      </c>
      <c r="S6" s="49">
        <v>0</v>
      </c>
      <c r="T6" s="49">
        <v>0</v>
      </c>
      <c r="U6" s="68">
        <f t="shared" si="0"/>
        <v>2400</v>
      </c>
      <c r="V6" s="42" t="s">
        <v>181</v>
      </c>
      <c r="W6" s="69" t="s">
        <v>363</v>
      </c>
    </row>
    <row r="7" spans="1:23" ht="30" customHeight="1" x14ac:dyDescent="0.3">
      <c r="A7" s="65">
        <v>3</v>
      </c>
      <c r="B7" s="60" t="str">
        <f t="shared" ref="B7:B70" si="1">IF(J7&lt;&gt;"", $B$5, "")</f>
        <v>BH2931</v>
      </c>
      <c r="C7" s="50" t="str">
        <f t="shared" ref="C7:C70" si="2">IF(J7&lt;&gt;"", $C$5, "")</f>
        <v>Bhabua</v>
      </c>
      <c r="D7" s="50" t="str">
        <f t="shared" ref="D7:D70" si="3">IF(J7&lt;&gt;"", $D$5, "")</f>
        <v>FN26-27-00076</v>
      </c>
      <c r="E7" s="66">
        <v>46157</v>
      </c>
      <c r="F7" s="50" t="str">
        <f t="shared" ref="F7:F70" si="4">IF(J7&lt;&gt;"", $F$5, "")</f>
        <v>Akshay Kumar</v>
      </c>
      <c r="G7" s="50" t="str">
        <f t="shared" ref="G7:G70" si="5">IF(J7&lt;&gt;"", $G$5, "")</f>
        <v>SF0053797</v>
      </c>
      <c r="H7" s="50" t="str">
        <f t="shared" ref="H7:H70" si="6">IF(J7&lt;&gt;"", $H$5, "")</f>
        <v>LO</v>
      </c>
      <c r="I7" s="49" t="s">
        <v>336</v>
      </c>
      <c r="J7" s="49" t="s">
        <v>338</v>
      </c>
      <c r="K7" s="49" t="s">
        <v>314</v>
      </c>
      <c r="L7" s="11">
        <v>354756450</v>
      </c>
      <c r="M7" s="67" t="s">
        <v>339</v>
      </c>
      <c r="N7" s="49">
        <v>37000</v>
      </c>
      <c r="O7" s="49">
        <v>1970</v>
      </c>
      <c r="P7" s="67" t="s">
        <v>126</v>
      </c>
      <c r="Q7" s="67">
        <v>45332</v>
      </c>
      <c r="R7" s="49">
        <v>2400</v>
      </c>
      <c r="S7" s="49">
        <v>0</v>
      </c>
      <c r="T7" s="49">
        <v>0</v>
      </c>
      <c r="U7" s="68">
        <f t="shared" si="0"/>
        <v>2400</v>
      </c>
      <c r="V7" s="42" t="s">
        <v>181</v>
      </c>
      <c r="W7" s="69" t="s">
        <v>364</v>
      </c>
    </row>
    <row r="8" spans="1:23" ht="30" customHeight="1" x14ac:dyDescent="0.3">
      <c r="A8" s="65">
        <v>4</v>
      </c>
      <c r="B8" s="60" t="str">
        <f t="shared" si="1"/>
        <v>BH2931</v>
      </c>
      <c r="C8" s="50" t="str">
        <f t="shared" si="2"/>
        <v>Bhabua</v>
      </c>
      <c r="D8" s="50" t="str">
        <f t="shared" si="3"/>
        <v>FN26-27-00076</v>
      </c>
      <c r="E8" s="66">
        <v>46157</v>
      </c>
      <c r="F8" s="50" t="str">
        <f t="shared" si="4"/>
        <v>Akshay Kumar</v>
      </c>
      <c r="G8" s="50" t="str">
        <f t="shared" si="5"/>
        <v>SF0053797</v>
      </c>
      <c r="H8" s="50" t="str">
        <f t="shared" si="6"/>
        <v>LO</v>
      </c>
      <c r="I8" s="49" t="s">
        <v>336</v>
      </c>
      <c r="J8" s="49" t="s">
        <v>338</v>
      </c>
      <c r="K8" s="49" t="s">
        <v>314</v>
      </c>
      <c r="L8" s="11">
        <v>354756450</v>
      </c>
      <c r="M8" s="67" t="s">
        <v>339</v>
      </c>
      <c r="N8" s="49">
        <v>37000</v>
      </c>
      <c r="O8" s="49">
        <v>1970</v>
      </c>
      <c r="P8" s="67" t="s">
        <v>126</v>
      </c>
      <c r="Q8" s="67">
        <v>45392</v>
      </c>
      <c r="R8" s="49">
        <v>1970</v>
      </c>
      <c r="S8" s="49">
        <v>0</v>
      </c>
      <c r="T8" s="49">
        <v>0</v>
      </c>
      <c r="U8" s="68">
        <f t="shared" si="0"/>
        <v>1970</v>
      </c>
      <c r="V8" s="42" t="s">
        <v>181</v>
      </c>
      <c r="W8" s="69" t="s">
        <v>365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3" activePane="bottomLeft" state="frozen"/>
      <selection pane="bottomLeft" activeCell="BH13" sqref="BH13"/>
    </sheetView>
  </sheetViews>
  <sheetFormatPr defaultColWidth="0" defaultRowHeight="14.5" zeroHeight="1" x14ac:dyDescent="0.35"/>
  <cols>
    <col min="1" max="1" width="8.54296875" style="113" customWidth="1"/>
    <col min="2" max="2" width="4.81640625" style="113" bestFit="1" customWidth="1"/>
    <col min="3" max="3" width="4.90625" style="113" bestFit="1" customWidth="1"/>
    <col min="4" max="4" width="6.54296875" style="113" bestFit="1" customWidth="1"/>
    <col min="5" max="6" width="7.453125" style="113" bestFit="1" customWidth="1"/>
    <col min="7" max="7" width="6.81640625" style="113" bestFit="1" customWidth="1"/>
    <col min="8" max="8" width="6.36328125" style="113" bestFit="1" customWidth="1"/>
    <col min="9" max="9" width="7.90625" style="113" bestFit="1" customWidth="1"/>
    <col min="10" max="10" width="8.81640625" style="113" bestFit="1" customWidth="1"/>
    <col min="11" max="11" width="7.90625" style="113" bestFit="1" customWidth="1"/>
    <col min="12" max="12" width="10.90625" style="113" bestFit="1" customWidth="1"/>
    <col min="13" max="13" width="11.81640625" style="113" bestFit="1" customWidth="1"/>
    <col min="14" max="14" width="7.90625" style="113" bestFit="1" customWidth="1"/>
    <col min="15" max="15" width="7.90625" style="113" customWidth="1"/>
    <col min="16" max="16" width="7.90625" style="113" bestFit="1" customWidth="1"/>
    <col min="17" max="17" width="10.81640625" style="113" bestFit="1" customWidth="1"/>
    <col min="18" max="18" width="27.81640625" style="113" bestFit="1" customWidth="1"/>
    <col min="19" max="19" width="20" style="113" bestFit="1" customWidth="1"/>
    <col min="20" max="20" width="13.08984375" style="113" bestFit="1" customWidth="1"/>
    <col min="21" max="21" width="5.08984375" style="113" bestFit="1" customWidth="1"/>
    <col min="22" max="22" width="7" style="113" bestFit="1" customWidth="1"/>
    <col min="23" max="23" width="4.54296875" style="113" bestFit="1" customWidth="1"/>
    <col min="24" max="24" width="19.36328125" style="113" bestFit="1" customWidth="1"/>
    <col min="25" max="25" width="11.1796875" style="113" bestFit="1" customWidth="1"/>
    <col min="26" max="26" width="14.81640625" style="113" bestFit="1" customWidth="1"/>
    <col min="27" max="27" width="12.81640625" style="113" bestFit="1" customWidth="1"/>
    <col min="28" max="28" width="9.08984375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8.08984375" style="113" bestFit="1" customWidth="1"/>
    <col min="38" max="38" width="12.81640625" style="113" bestFit="1" customWidth="1"/>
    <col min="39" max="41" width="10.08984375" style="113" bestFit="1" customWidth="1"/>
    <col min="42" max="42" width="12.1796875" style="113" bestFit="1" customWidth="1"/>
    <col min="43" max="43" width="10.08984375" style="113" bestFit="1" customWidth="1"/>
    <col min="44" max="44" width="12.179687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9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4.453125" style="113" bestFit="1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216</v>
      </c>
      <c r="BH3" s="112" t="s">
        <v>218</v>
      </c>
      <c r="BI3" s="99"/>
      <c r="BJ3" s="99"/>
      <c r="BK3" s="100"/>
      <c r="BL3" s="101"/>
      <c r="BM3" s="99"/>
      <c r="BN3" s="99"/>
      <c r="BO3" s="99"/>
      <c r="BP3" s="112" t="s">
        <v>216</v>
      </c>
      <c r="BQ3" s="112" t="s">
        <v>218</v>
      </c>
    </row>
    <row r="4" spans="1:69" ht="78" x14ac:dyDescent="0.35">
      <c r="A4" s="106" t="s">
        <v>203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204</v>
      </c>
      <c r="I4" s="106" t="s">
        <v>21</v>
      </c>
      <c r="J4" s="106" t="s">
        <v>205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206</v>
      </c>
      <c r="T4" s="106" t="s">
        <v>207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208</v>
      </c>
      <c r="AG4" s="106" t="s">
        <v>209</v>
      </c>
      <c r="AH4" s="106" t="s">
        <v>210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211</v>
      </c>
      <c r="AN4" s="106" t="s">
        <v>44</v>
      </c>
      <c r="AO4" s="106" t="s">
        <v>45</v>
      </c>
      <c r="AP4" s="106" t="s">
        <v>212</v>
      </c>
      <c r="AQ4" s="106" t="s">
        <v>213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214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43" t="s">
        <v>56</v>
      </c>
      <c r="BD4" s="143" t="s">
        <v>57</v>
      </c>
      <c r="BE4" s="107" t="s">
        <v>58</v>
      </c>
      <c r="BF4" s="106" t="s">
        <v>215</v>
      </c>
      <c r="BG4" s="55" t="s">
        <v>123</v>
      </c>
      <c r="BH4" s="12" t="s">
        <v>224</v>
      </c>
      <c r="BI4" s="12" t="s">
        <v>232</v>
      </c>
      <c r="BJ4" s="12" t="s">
        <v>233</v>
      </c>
      <c r="BK4" s="93" t="s">
        <v>177</v>
      </c>
      <c r="BL4" s="12" t="s">
        <v>61</v>
      </c>
      <c r="BM4" s="12" t="s">
        <v>347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45">
        <v>1</v>
      </c>
      <c r="B5" s="146" t="s">
        <v>255</v>
      </c>
      <c r="C5" s="146" t="s">
        <v>256</v>
      </c>
      <c r="D5" s="146" t="s">
        <v>257</v>
      </c>
      <c r="E5" s="146" t="s">
        <v>258</v>
      </c>
      <c r="F5" s="146" t="s">
        <v>258</v>
      </c>
      <c r="G5" s="146" t="s">
        <v>259</v>
      </c>
      <c r="H5" s="146" t="s">
        <v>260</v>
      </c>
      <c r="I5" s="146">
        <v>172832</v>
      </c>
      <c r="J5" s="146" t="s">
        <v>261</v>
      </c>
      <c r="K5" s="146">
        <v>172832</v>
      </c>
      <c r="L5" s="146" t="s">
        <v>262</v>
      </c>
      <c r="M5" s="146" t="s">
        <v>263</v>
      </c>
      <c r="N5" s="146">
        <v>28327</v>
      </c>
      <c r="O5" s="146" t="s">
        <v>264</v>
      </c>
      <c r="P5" s="146">
        <v>44512</v>
      </c>
      <c r="Q5" s="146" t="s">
        <v>265</v>
      </c>
      <c r="R5" s="146" t="s">
        <v>266</v>
      </c>
      <c r="S5" s="146" t="s">
        <v>267</v>
      </c>
      <c r="T5" s="146" t="s">
        <v>267</v>
      </c>
      <c r="U5" s="146" t="s">
        <v>268</v>
      </c>
      <c r="V5" s="146" t="s">
        <v>269</v>
      </c>
      <c r="W5" s="146">
        <v>0</v>
      </c>
      <c r="X5" s="146" t="s">
        <v>270</v>
      </c>
      <c r="Y5" s="146">
        <v>15449831</v>
      </c>
      <c r="Z5" s="146" t="s">
        <v>271</v>
      </c>
      <c r="AA5" s="146" t="s">
        <v>272</v>
      </c>
      <c r="AB5" s="147">
        <v>36302</v>
      </c>
      <c r="AC5" s="146" t="s">
        <v>273</v>
      </c>
      <c r="AD5" s="146">
        <v>38</v>
      </c>
      <c r="AE5" s="146" t="s">
        <v>274</v>
      </c>
      <c r="AF5" s="146" t="s">
        <v>275</v>
      </c>
      <c r="AG5" s="146" t="s">
        <v>276</v>
      </c>
      <c r="AH5" s="146" t="s">
        <v>277</v>
      </c>
      <c r="AI5" s="146" t="s">
        <v>272</v>
      </c>
      <c r="AJ5" s="147">
        <v>0</v>
      </c>
      <c r="AK5" s="147">
        <v>0</v>
      </c>
      <c r="AL5" s="146" t="s">
        <v>278</v>
      </c>
      <c r="AM5" s="147">
        <v>35573.019999999997</v>
      </c>
      <c r="AN5" s="147">
        <v>10.46</v>
      </c>
      <c r="AO5" s="147">
        <v>35583.480000000003</v>
      </c>
      <c r="AP5" s="147">
        <v>1427.98</v>
      </c>
      <c r="AQ5" s="147">
        <v>0</v>
      </c>
      <c r="AR5" s="147">
        <v>1427.98</v>
      </c>
      <c r="AS5" s="147">
        <v>1428.64</v>
      </c>
      <c r="AT5" s="147">
        <v>0</v>
      </c>
      <c r="AU5" s="147">
        <v>1428.64</v>
      </c>
      <c r="AV5" s="146">
        <v>110</v>
      </c>
      <c r="AW5" s="146"/>
      <c r="AX5" s="146"/>
      <c r="AY5" s="146"/>
      <c r="AZ5" s="146"/>
      <c r="BA5" s="146"/>
      <c r="BB5" s="148" t="s">
        <v>279</v>
      </c>
      <c r="BC5" s="149" t="s">
        <v>280</v>
      </c>
      <c r="BD5" s="150" t="s">
        <v>281</v>
      </c>
      <c r="BE5" s="147">
        <v>36302</v>
      </c>
      <c r="BF5" s="146" t="s">
        <v>267</v>
      </c>
      <c r="BG5" s="146" t="s">
        <v>322</v>
      </c>
      <c r="BH5" s="141" t="s">
        <v>330</v>
      </c>
      <c r="BI5" s="151" t="s">
        <v>99</v>
      </c>
      <c r="BJ5" s="141">
        <v>46156</v>
      </c>
      <c r="BK5" s="132" t="s">
        <v>106</v>
      </c>
      <c r="BL5" s="130" t="s">
        <v>118</v>
      </c>
      <c r="BM5" s="96" t="s">
        <v>180</v>
      </c>
      <c r="BN5" s="94" t="s">
        <v>221</v>
      </c>
      <c r="BO5" s="94">
        <v>0</v>
      </c>
      <c r="BP5" s="42"/>
      <c r="BQ5" s="152" t="s">
        <v>331</v>
      </c>
    </row>
    <row r="6" spans="1:69" hidden="1" x14ac:dyDescent="0.35">
      <c r="A6" s="145">
        <v>2</v>
      </c>
      <c r="B6" s="146" t="s">
        <v>255</v>
      </c>
      <c r="C6" s="146" t="s">
        <v>256</v>
      </c>
      <c r="D6" s="146" t="s">
        <v>257</v>
      </c>
      <c r="E6" s="146" t="s">
        <v>258</v>
      </c>
      <c r="F6" s="146" t="s">
        <v>258</v>
      </c>
      <c r="G6" s="146" t="s">
        <v>259</v>
      </c>
      <c r="H6" s="146" t="s">
        <v>260</v>
      </c>
      <c r="I6" s="146">
        <v>172832</v>
      </c>
      <c r="J6" s="146" t="s">
        <v>261</v>
      </c>
      <c r="K6" s="146">
        <v>172832</v>
      </c>
      <c r="L6" s="146" t="s">
        <v>262</v>
      </c>
      <c r="M6" s="146" t="s">
        <v>263</v>
      </c>
      <c r="N6" s="146">
        <v>28327</v>
      </c>
      <c r="O6" s="146" t="s">
        <v>264</v>
      </c>
      <c r="P6" s="146">
        <v>44512</v>
      </c>
      <c r="Q6" s="146" t="s">
        <v>265</v>
      </c>
      <c r="R6" s="146" t="s">
        <v>266</v>
      </c>
      <c r="S6" s="146" t="s">
        <v>282</v>
      </c>
      <c r="T6" s="146" t="s">
        <v>282</v>
      </c>
      <c r="U6" s="146" t="s">
        <v>283</v>
      </c>
      <c r="V6" s="146" t="s">
        <v>269</v>
      </c>
      <c r="W6" s="146">
        <v>0</v>
      </c>
      <c r="X6" s="146" t="s">
        <v>284</v>
      </c>
      <c r="Y6" s="146">
        <v>15461317</v>
      </c>
      <c r="Z6" s="146" t="s">
        <v>285</v>
      </c>
      <c r="AA6" s="146" t="s">
        <v>272</v>
      </c>
      <c r="AB6" s="147">
        <v>36302</v>
      </c>
      <c r="AC6" s="146" t="s">
        <v>273</v>
      </c>
      <c r="AD6" s="146">
        <v>38</v>
      </c>
      <c r="AE6" s="146" t="s">
        <v>274</v>
      </c>
      <c r="AF6" s="146" t="s">
        <v>275</v>
      </c>
      <c r="AG6" s="146" t="s">
        <v>276</v>
      </c>
      <c r="AH6" s="146" t="s">
        <v>277</v>
      </c>
      <c r="AI6" s="146" t="s">
        <v>272</v>
      </c>
      <c r="AJ6" s="147">
        <v>0</v>
      </c>
      <c r="AK6" s="147">
        <v>0</v>
      </c>
      <c r="AL6" s="146" t="s">
        <v>278</v>
      </c>
      <c r="AM6" s="147">
        <v>35400.07</v>
      </c>
      <c r="AN6" s="147">
        <v>27.82</v>
      </c>
      <c r="AO6" s="147">
        <v>35427.89</v>
      </c>
      <c r="AP6" s="147">
        <v>1434.93</v>
      </c>
      <c r="AQ6" s="147">
        <v>0</v>
      </c>
      <c r="AR6" s="147">
        <v>1434.93</v>
      </c>
      <c r="AS6" s="147">
        <v>1435.02</v>
      </c>
      <c r="AT6" s="147">
        <v>0</v>
      </c>
      <c r="AU6" s="147">
        <v>1435.02</v>
      </c>
      <c r="AV6" s="146">
        <v>110</v>
      </c>
      <c r="AW6" s="146"/>
      <c r="AX6" s="146"/>
      <c r="AY6" s="146"/>
      <c r="AZ6" s="146"/>
      <c r="BA6" s="146"/>
      <c r="BB6" s="148" t="s">
        <v>279</v>
      </c>
      <c r="BC6" s="149" t="s">
        <v>280</v>
      </c>
      <c r="BD6" s="150" t="s">
        <v>281</v>
      </c>
      <c r="BE6" s="147">
        <v>36302</v>
      </c>
      <c r="BF6" s="146" t="s">
        <v>282</v>
      </c>
      <c r="BG6" s="146" t="s">
        <v>323</v>
      </c>
      <c r="BH6" s="141" t="s">
        <v>330</v>
      </c>
      <c r="BI6" s="151" t="s">
        <v>99</v>
      </c>
      <c r="BJ6" s="141">
        <v>46156</v>
      </c>
      <c r="BK6" s="132" t="s">
        <v>106</v>
      </c>
      <c r="BL6" s="130" t="s">
        <v>118</v>
      </c>
      <c r="BM6" s="96" t="s">
        <v>180</v>
      </c>
      <c r="BN6" s="94" t="s">
        <v>221</v>
      </c>
      <c r="BO6" s="94">
        <v>0</v>
      </c>
      <c r="BP6" s="42"/>
      <c r="BQ6" s="152" t="s">
        <v>331</v>
      </c>
    </row>
    <row r="7" spans="1:69" hidden="1" x14ac:dyDescent="0.35">
      <c r="A7" s="145">
        <v>3</v>
      </c>
      <c r="B7" s="146" t="s">
        <v>255</v>
      </c>
      <c r="C7" s="146" t="s">
        <v>256</v>
      </c>
      <c r="D7" s="146" t="s">
        <v>257</v>
      </c>
      <c r="E7" s="146" t="s">
        <v>258</v>
      </c>
      <c r="F7" s="146" t="s">
        <v>258</v>
      </c>
      <c r="G7" s="146" t="s">
        <v>259</v>
      </c>
      <c r="H7" s="146" t="s">
        <v>260</v>
      </c>
      <c r="I7" s="146">
        <v>19896</v>
      </c>
      <c r="J7" s="146" t="s">
        <v>286</v>
      </c>
      <c r="K7" s="146">
        <v>19896</v>
      </c>
      <c r="L7" s="146" t="s">
        <v>287</v>
      </c>
      <c r="M7" s="146" t="s">
        <v>288</v>
      </c>
      <c r="N7" s="146">
        <v>28473</v>
      </c>
      <c r="O7" s="146" t="s">
        <v>289</v>
      </c>
      <c r="P7" s="146">
        <v>44679</v>
      </c>
      <c r="Q7" s="146" t="s">
        <v>290</v>
      </c>
      <c r="R7" s="146" t="s">
        <v>291</v>
      </c>
      <c r="S7" s="146" t="s">
        <v>292</v>
      </c>
      <c r="T7" s="146" t="s">
        <v>292</v>
      </c>
      <c r="U7" s="146" t="s">
        <v>293</v>
      </c>
      <c r="V7" s="146" t="s">
        <v>269</v>
      </c>
      <c r="W7" s="146">
        <v>0</v>
      </c>
      <c r="X7" s="146" t="s">
        <v>270</v>
      </c>
      <c r="Y7" s="146">
        <v>18031008</v>
      </c>
      <c r="Z7" s="146" t="s">
        <v>294</v>
      </c>
      <c r="AA7" s="146" t="s">
        <v>298</v>
      </c>
      <c r="AB7" s="147">
        <v>29710</v>
      </c>
      <c r="AC7" s="146" t="s">
        <v>299</v>
      </c>
      <c r="AD7" s="146">
        <v>26</v>
      </c>
      <c r="AE7" s="146" t="s">
        <v>274</v>
      </c>
      <c r="AF7" s="146" t="s">
        <v>300</v>
      </c>
      <c r="AG7" s="146" t="s">
        <v>301</v>
      </c>
      <c r="AH7" s="146" t="s">
        <v>277</v>
      </c>
      <c r="AI7" s="146" t="s">
        <v>298</v>
      </c>
      <c r="AJ7" s="147">
        <v>1475</v>
      </c>
      <c r="AK7" s="147">
        <v>1475</v>
      </c>
      <c r="AL7" s="146" t="s">
        <v>278</v>
      </c>
      <c r="AM7" s="147">
        <v>22382.01</v>
      </c>
      <c r="AN7" s="147">
        <v>36</v>
      </c>
      <c r="AO7" s="147">
        <v>22418.01</v>
      </c>
      <c r="AP7" s="147">
        <v>9021.0400000000009</v>
      </c>
      <c r="AQ7" s="147">
        <v>333.38</v>
      </c>
      <c r="AR7" s="147">
        <v>9354.42</v>
      </c>
      <c r="AS7" s="147">
        <v>7404.99</v>
      </c>
      <c r="AT7" s="147">
        <v>333.38</v>
      </c>
      <c r="AU7" s="147">
        <v>7738.37</v>
      </c>
      <c r="AV7" s="146">
        <v>56</v>
      </c>
      <c r="AW7" s="146"/>
      <c r="AX7" s="146"/>
      <c r="AY7" s="146"/>
      <c r="AZ7" s="146"/>
      <c r="BA7" s="146"/>
      <c r="BB7" s="148" t="s">
        <v>279</v>
      </c>
      <c r="BC7" s="149" t="s">
        <v>280</v>
      </c>
      <c r="BD7" s="150" t="s">
        <v>302</v>
      </c>
      <c r="BE7" s="147">
        <v>29710</v>
      </c>
      <c r="BF7" s="146" t="s">
        <v>292</v>
      </c>
      <c r="BG7" s="146" t="s">
        <v>324</v>
      </c>
      <c r="BH7" s="141" t="s">
        <v>330</v>
      </c>
      <c r="BI7" s="151" t="s">
        <v>99</v>
      </c>
      <c r="BJ7" s="131">
        <v>46157</v>
      </c>
      <c r="BK7" s="132" t="s">
        <v>106</v>
      </c>
      <c r="BL7" s="130" t="s">
        <v>118</v>
      </c>
      <c r="BM7" s="96" t="s">
        <v>180</v>
      </c>
      <c r="BN7" s="94" t="s">
        <v>221</v>
      </c>
      <c r="BO7" s="94">
        <v>0</v>
      </c>
      <c r="BP7" s="134"/>
      <c r="BQ7" s="152" t="s">
        <v>331</v>
      </c>
    </row>
    <row r="8" spans="1:69" hidden="1" x14ac:dyDescent="0.35">
      <c r="A8" s="145">
        <v>4</v>
      </c>
      <c r="B8" s="146" t="s">
        <v>255</v>
      </c>
      <c r="C8" s="146" t="s">
        <v>256</v>
      </c>
      <c r="D8" s="146" t="s">
        <v>257</v>
      </c>
      <c r="E8" s="146" t="s">
        <v>258</v>
      </c>
      <c r="F8" s="146" t="s">
        <v>258</v>
      </c>
      <c r="G8" s="146" t="s">
        <v>259</v>
      </c>
      <c r="H8" s="146" t="s">
        <v>260</v>
      </c>
      <c r="I8" s="146">
        <v>19896</v>
      </c>
      <c r="J8" s="146" t="s">
        <v>286</v>
      </c>
      <c r="K8" s="146">
        <v>19896</v>
      </c>
      <c r="L8" s="146" t="s">
        <v>287</v>
      </c>
      <c r="M8" s="146" t="s">
        <v>288</v>
      </c>
      <c r="N8" s="146">
        <v>28473</v>
      </c>
      <c r="O8" s="146" t="s">
        <v>289</v>
      </c>
      <c r="P8" s="146">
        <v>44679</v>
      </c>
      <c r="Q8" s="146" t="s">
        <v>290</v>
      </c>
      <c r="R8" s="146" t="s">
        <v>291</v>
      </c>
      <c r="S8" s="146" t="s">
        <v>295</v>
      </c>
      <c r="T8" s="146" t="s">
        <v>295</v>
      </c>
      <c r="U8" s="146" t="s">
        <v>293</v>
      </c>
      <c r="V8" s="146" t="s">
        <v>269</v>
      </c>
      <c r="W8" s="146">
        <v>0</v>
      </c>
      <c r="X8" s="146" t="s">
        <v>296</v>
      </c>
      <c r="Y8" s="146">
        <v>18032895</v>
      </c>
      <c r="Z8" s="146" t="s">
        <v>297</v>
      </c>
      <c r="AA8" s="146" t="s">
        <v>303</v>
      </c>
      <c r="AB8" s="147">
        <v>29710</v>
      </c>
      <c r="AC8" s="146" t="s">
        <v>299</v>
      </c>
      <c r="AD8" s="146">
        <v>26</v>
      </c>
      <c r="AE8" s="146" t="s">
        <v>274</v>
      </c>
      <c r="AF8" s="146" t="s">
        <v>300</v>
      </c>
      <c r="AG8" s="146" t="s">
        <v>304</v>
      </c>
      <c r="AH8" s="146" t="s">
        <v>277</v>
      </c>
      <c r="AI8" s="146" t="s">
        <v>303</v>
      </c>
      <c r="AJ8" s="147">
        <v>1475</v>
      </c>
      <c r="AK8" s="147">
        <v>1475</v>
      </c>
      <c r="AL8" s="146" t="s">
        <v>278</v>
      </c>
      <c r="AM8" s="147">
        <v>16774.32</v>
      </c>
      <c r="AN8" s="147">
        <v>47</v>
      </c>
      <c r="AO8" s="147">
        <v>16821.32</v>
      </c>
      <c r="AP8" s="147">
        <v>15764.87</v>
      </c>
      <c r="AQ8" s="147">
        <v>1150.69</v>
      </c>
      <c r="AR8" s="147">
        <v>16915.560000000001</v>
      </c>
      <c r="AS8" s="147">
        <v>13948.68</v>
      </c>
      <c r="AT8" s="147">
        <v>1150.69</v>
      </c>
      <c r="AU8" s="147">
        <v>15099.37</v>
      </c>
      <c r="AV8" s="146">
        <v>56</v>
      </c>
      <c r="AW8" s="146"/>
      <c r="AX8" s="146"/>
      <c r="AY8" s="146"/>
      <c r="AZ8" s="146"/>
      <c r="BA8" s="146"/>
      <c r="BB8" s="148" t="s">
        <v>279</v>
      </c>
      <c r="BC8" s="149" t="s">
        <v>280</v>
      </c>
      <c r="BD8" s="150" t="s">
        <v>302</v>
      </c>
      <c r="BE8" s="147">
        <v>29710</v>
      </c>
      <c r="BF8" s="146" t="s">
        <v>295</v>
      </c>
      <c r="BG8" s="146" t="s">
        <v>325</v>
      </c>
      <c r="BH8" s="141" t="s">
        <v>330</v>
      </c>
      <c r="BI8" s="151" t="s">
        <v>99</v>
      </c>
      <c r="BJ8" s="131">
        <v>46157</v>
      </c>
      <c r="BK8" s="132" t="s">
        <v>106</v>
      </c>
      <c r="BL8" s="130" t="s">
        <v>118</v>
      </c>
      <c r="BM8" s="96" t="s">
        <v>180</v>
      </c>
      <c r="BN8" s="94" t="s">
        <v>221</v>
      </c>
      <c r="BO8" s="94">
        <v>0</v>
      </c>
      <c r="BP8" s="134"/>
      <c r="BQ8" s="152" t="s">
        <v>331</v>
      </c>
    </row>
    <row r="9" spans="1:69" hidden="1" x14ac:dyDescent="0.35">
      <c r="A9" s="145">
        <v>5</v>
      </c>
      <c r="B9" s="146" t="s">
        <v>255</v>
      </c>
      <c r="C9" s="146" t="s">
        <v>256</v>
      </c>
      <c r="D9" s="146" t="s">
        <v>257</v>
      </c>
      <c r="E9" s="146" t="s">
        <v>258</v>
      </c>
      <c r="F9" s="146" t="s">
        <v>258</v>
      </c>
      <c r="G9" s="146" t="s">
        <v>259</v>
      </c>
      <c r="H9" s="146" t="s">
        <v>260</v>
      </c>
      <c r="I9" s="146">
        <v>19896</v>
      </c>
      <c r="J9" s="146" t="s">
        <v>286</v>
      </c>
      <c r="K9" s="146">
        <v>19896</v>
      </c>
      <c r="L9" s="146" t="s">
        <v>287</v>
      </c>
      <c r="M9" s="146" t="s">
        <v>288</v>
      </c>
      <c r="N9" s="146">
        <v>28473</v>
      </c>
      <c r="O9" s="146" t="s">
        <v>289</v>
      </c>
      <c r="P9" s="146">
        <v>44679</v>
      </c>
      <c r="Q9" s="146" t="s">
        <v>290</v>
      </c>
      <c r="R9" s="146" t="s">
        <v>291</v>
      </c>
      <c r="S9" s="146" t="s">
        <v>305</v>
      </c>
      <c r="T9" s="146" t="s">
        <v>305</v>
      </c>
      <c r="U9" s="146" t="s">
        <v>283</v>
      </c>
      <c r="V9" s="146" t="s">
        <v>269</v>
      </c>
      <c r="W9" s="146">
        <v>0</v>
      </c>
      <c r="X9" s="146" t="s">
        <v>270</v>
      </c>
      <c r="Y9" s="146">
        <v>18055398</v>
      </c>
      <c r="Z9" s="146" t="s">
        <v>306</v>
      </c>
      <c r="AA9" s="146" t="s">
        <v>303</v>
      </c>
      <c r="AB9" s="147">
        <v>29710</v>
      </c>
      <c r="AC9" s="146" t="s">
        <v>299</v>
      </c>
      <c r="AD9" s="146">
        <v>26</v>
      </c>
      <c r="AE9" s="146" t="s">
        <v>274</v>
      </c>
      <c r="AF9" s="146" t="s">
        <v>300</v>
      </c>
      <c r="AG9" s="146" t="s">
        <v>304</v>
      </c>
      <c r="AH9" s="146" t="s">
        <v>277</v>
      </c>
      <c r="AI9" s="146" t="s">
        <v>303</v>
      </c>
      <c r="AJ9" s="147">
        <v>1475</v>
      </c>
      <c r="AK9" s="147">
        <v>700</v>
      </c>
      <c r="AL9" s="146" t="s">
        <v>278</v>
      </c>
      <c r="AM9" s="147">
        <v>29158.63</v>
      </c>
      <c r="AN9" s="147">
        <v>55.67</v>
      </c>
      <c r="AO9" s="147">
        <v>29214.3</v>
      </c>
      <c r="AP9" s="147">
        <v>1104.68</v>
      </c>
      <c r="AQ9" s="147">
        <v>0</v>
      </c>
      <c r="AR9" s="147">
        <v>1104.68</v>
      </c>
      <c r="AS9" s="147">
        <v>570.37</v>
      </c>
      <c r="AT9" s="147">
        <v>0</v>
      </c>
      <c r="AU9" s="147">
        <v>570.37</v>
      </c>
      <c r="AV9" s="146">
        <v>54</v>
      </c>
      <c r="AW9" s="146"/>
      <c r="AX9" s="146"/>
      <c r="AY9" s="146"/>
      <c r="AZ9" s="146"/>
      <c r="BA9" s="146"/>
      <c r="BB9" s="148" t="s">
        <v>279</v>
      </c>
      <c r="BC9" s="149" t="s">
        <v>280</v>
      </c>
      <c r="BD9" s="150" t="s">
        <v>302</v>
      </c>
      <c r="BE9" s="147">
        <v>29710</v>
      </c>
      <c r="BF9" s="146" t="s">
        <v>305</v>
      </c>
      <c r="BG9" s="146" t="s">
        <v>326</v>
      </c>
      <c r="BH9" s="141" t="s">
        <v>330</v>
      </c>
      <c r="BI9" s="151" t="s">
        <v>99</v>
      </c>
      <c r="BJ9" s="131">
        <v>46157</v>
      </c>
      <c r="BK9" s="132" t="s">
        <v>106</v>
      </c>
      <c r="BL9" s="130" t="s">
        <v>118</v>
      </c>
      <c r="BM9" s="96" t="s">
        <v>180</v>
      </c>
      <c r="BN9" s="94" t="s">
        <v>221</v>
      </c>
      <c r="BO9" s="94">
        <v>0</v>
      </c>
      <c r="BP9" s="134"/>
      <c r="BQ9" s="152" t="s">
        <v>331</v>
      </c>
    </row>
    <row r="10" spans="1:69" hidden="1" x14ac:dyDescent="0.35">
      <c r="A10" s="145">
        <v>6</v>
      </c>
      <c r="B10" s="146" t="s">
        <v>255</v>
      </c>
      <c r="C10" s="146" t="s">
        <v>256</v>
      </c>
      <c r="D10" s="146" t="s">
        <v>257</v>
      </c>
      <c r="E10" s="146" t="s">
        <v>258</v>
      </c>
      <c r="F10" s="146" t="s">
        <v>258</v>
      </c>
      <c r="G10" s="146" t="s">
        <v>259</v>
      </c>
      <c r="H10" s="146" t="s">
        <v>260</v>
      </c>
      <c r="I10" s="146">
        <v>19896</v>
      </c>
      <c r="J10" s="146" t="s">
        <v>286</v>
      </c>
      <c r="K10" s="146">
        <v>19896</v>
      </c>
      <c r="L10" s="146" t="s">
        <v>287</v>
      </c>
      <c r="M10" s="146" t="s">
        <v>288</v>
      </c>
      <c r="N10" s="146">
        <v>28473</v>
      </c>
      <c r="O10" s="146" t="s">
        <v>289</v>
      </c>
      <c r="P10" s="146">
        <v>44679</v>
      </c>
      <c r="Q10" s="146" t="s">
        <v>290</v>
      </c>
      <c r="R10" s="146" t="s">
        <v>291</v>
      </c>
      <c r="S10" s="146" t="s">
        <v>307</v>
      </c>
      <c r="T10" s="146" t="s">
        <v>307</v>
      </c>
      <c r="U10" s="146" t="s">
        <v>293</v>
      </c>
      <c r="V10" s="146" t="s">
        <v>269</v>
      </c>
      <c r="W10" s="146">
        <v>0</v>
      </c>
      <c r="X10" s="146" t="s">
        <v>270</v>
      </c>
      <c r="Y10" s="146">
        <v>18055474</v>
      </c>
      <c r="Z10" s="146" t="s">
        <v>308</v>
      </c>
      <c r="AA10" s="146" t="s">
        <v>303</v>
      </c>
      <c r="AB10" s="147">
        <v>29710</v>
      </c>
      <c r="AC10" s="146" t="s">
        <v>299</v>
      </c>
      <c r="AD10" s="146">
        <v>26</v>
      </c>
      <c r="AE10" s="146" t="s">
        <v>274</v>
      </c>
      <c r="AF10" s="146" t="s">
        <v>300</v>
      </c>
      <c r="AG10" s="146" t="s">
        <v>304</v>
      </c>
      <c r="AH10" s="146" t="s">
        <v>277</v>
      </c>
      <c r="AI10" s="146" t="s">
        <v>303</v>
      </c>
      <c r="AJ10" s="147">
        <v>1475</v>
      </c>
      <c r="AK10" s="147">
        <v>1475</v>
      </c>
      <c r="AL10" s="146" t="s">
        <v>278</v>
      </c>
      <c r="AM10" s="147">
        <v>24894.23</v>
      </c>
      <c r="AN10" s="147">
        <v>100</v>
      </c>
      <c r="AO10" s="147">
        <v>24994.23</v>
      </c>
      <c r="AP10" s="147">
        <v>5581.67</v>
      </c>
      <c r="AQ10" s="147">
        <v>136.6</v>
      </c>
      <c r="AR10" s="147">
        <v>5718.27</v>
      </c>
      <c r="AS10" s="147">
        <v>4853.7700000000004</v>
      </c>
      <c r="AT10" s="147">
        <v>136.6</v>
      </c>
      <c r="AU10" s="147">
        <v>4990.37</v>
      </c>
      <c r="AV10" s="146">
        <v>54</v>
      </c>
      <c r="AW10" s="146"/>
      <c r="AX10" s="146"/>
      <c r="AY10" s="146"/>
      <c r="AZ10" s="146"/>
      <c r="BA10" s="146"/>
      <c r="BB10" s="148" t="s">
        <v>279</v>
      </c>
      <c r="BC10" s="149" t="s">
        <v>280</v>
      </c>
      <c r="BD10" s="150" t="s">
        <v>302</v>
      </c>
      <c r="BE10" s="147">
        <v>29710</v>
      </c>
      <c r="BF10" s="146" t="s">
        <v>307</v>
      </c>
      <c r="BG10" s="146" t="s">
        <v>327</v>
      </c>
      <c r="BH10" s="141" t="s">
        <v>330</v>
      </c>
      <c r="BI10" s="151" t="s">
        <v>99</v>
      </c>
      <c r="BJ10" s="131">
        <v>46157</v>
      </c>
      <c r="BK10" s="132" t="s">
        <v>106</v>
      </c>
      <c r="BL10" s="130" t="s">
        <v>118</v>
      </c>
      <c r="BM10" s="96" t="s">
        <v>180</v>
      </c>
      <c r="BN10" s="94" t="s">
        <v>221</v>
      </c>
      <c r="BO10" s="94">
        <v>0</v>
      </c>
      <c r="BP10" s="134"/>
      <c r="BQ10" s="152" t="s">
        <v>331</v>
      </c>
    </row>
    <row r="11" spans="1:69" hidden="1" x14ac:dyDescent="0.35">
      <c r="A11" s="145">
        <v>7</v>
      </c>
      <c r="B11" s="146" t="s">
        <v>255</v>
      </c>
      <c r="C11" s="146" t="s">
        <v>256</v>
      </c>
      <c r="D11" s="146" t="s">
        <v>257</v>
      </c>
      <c r="E11" s="146" t="s">
        <v>258</v>
      </c>
      <c r="F11" s="146" t="s">
        <v>258</v>
      </c>
      <c r="G11" s="146" t="s">
        <v>259</v>
      </c>
      <c r="H11" s="146" t="s">
        <v>260</v>
      </c>
      <c r="I11" s="146">
        <v>19896</v>
      </c>
      <c r="J11" s="146" t="s">
        <v>286</v>
      </c>
      <c r="K11" s="146">
        <v>19896</v>
      </c>
      <c r="L11" s="146" t="s">
        <v>287</v>
      </c>
      <c r="M11" s="146" t="s">
        <v>288</v>
      </c>
      <c r="N11" s="146">
        <v>28473</v>
      </c>
      <c r="O11" s="146" t="s">
        <v>289</v>
      </c>
      <c r="P11" s="146">
        <v>44679</v>
      </c>
      <c r="Q11" s="146" t="s">
        <v>290</v>
      </c>
      <c r="R11" s="146" t="s">
        <v>291</v>
      </c>
      <c r="S11" s="146" t="s">
        <v>309</v>
      </c>
      <c r="T11" s="146" t="s">
        <v>309</v>
      </c>
      <c r="U11" s="146" t="s">
        <v>283</v>
      </c>
      <c r="V11" s="146" t="s">
        <v>269</v>
      </c>
      <c r="W11" s="146">
        <v>0</v>
      </c>
      <c r="X11" s="146" t="s">
        <v>270</v>
      </c>
      <c r="Y11" s="146">
        <v>18055479</v>
      </c>
      <c r="Z11" s="146" t="s">
        <v>310</v>
      </c>
      <c r="AA11" s="146" t="s">
        <v>303</v>
      </c>
      <c r="AB11" s="147">
        <v>29710</v>
      </c>
      <c r="AC11" s="146" t="s">
        <v>299</v>
      </c>
      <c r="AD11" s="146">
        <v>26</v>
      </c>
      <c r="AE11" s="146" t="s">
        <v>274</v>
      </c>
      <c r="AF11" s="146" t="s">
        <v>300</v>
      </c>
      <c r="AG11" s="146" t="s">
        <v>304</v>
      </c>
      <c r="AH11" s="146" t="s">
        <v>277</v>
      </c>
      <c r="AI11" s="146" t="s">
        <v>303</v>
      </c>
      <c r="AJ11" s="147">
        <v>1475</v>
      </c>
      <c r="AK11" s="147">
        <v>594</v>
      </c>
      <c r="AL11" s="146" t="s">
        <v>278</v>
      </c>
      <c r="AM11" s="147">
        <v>27975.34</v>
      </c>
      <c r="AN11" s="147">
        <v>40</v>
      </c>
      <c r="AO11" s="147">
        <v>28015.34</v>
      </c>
      <c r="AP11" s="147">
        <v>2287.31</v>
      </c>
      <c r="AQ11" s="147">
        <v>11.71</v>
      </c>
      <c r="AR11" s="147">
        <v>2299.02</v>
      </c>
      <c r="AS11" s="147">
        <v>1752.66</v>
      </c>
      <c r="AT11" s="147">
        <v>11.71</v>
      </c>
      <c r="AU11" s="147">
        <v>1764.37</v>
      </c>
      <c r="AV11" s="146">
        <v>54</v>
      </c>
      <c r="AW11" s="146"/>
      <c r="AX11" s="146"/>
      <c r="AY11" s="146"/>
      <c r="AZ11" s="146"/>
      <c r="BA11" s="146"/>
      <c r="BB11" s="148" t="s">
        <v>279</v>
      </c>
      <c r="BC11" s="149" t="s">
        <v>280</v>
      </c>
      <c r="BD11" s="150" t="s">
        <v>302</v>
      </c>
      <c r="BE11" s="147">
        <v>29710</v>
      </c>
      <c r="BF11" s="146" t="s">
        <v>309</v>
      </c>
      <c r="BG11" s="146" t="s">
        <v>328</v>
      </c>
      <c r="BH11" s="141" t="s">
        <v>330</v>
      </c>
      <c r="BI11" s="151" t="s">
        <v>99</v>
      </c>
      <c r="BJ11" s="131">
        <v>46157</v>
      </c>
      <c r="BK11" s="132" t="s">
        <v>106</v>
      </c>
      <c r="BL11" s="130" t="s">
        <v>118</v>
      </c>
      <c r="BM11" s="96" t="s">
        <v>180</v>
      </c>
      <c r="BN11" s="94" t="s">
        <v>221</v>
      </c>
      <c r="BO11" s="94">
        <v>0</v>
      </c>
      <c r="BP11" s="134"/>
      <c r="BQ11" s="152" t="s">
        <v>331</v>
      </c>
    </row>
    <row r="12" spans="1:69" hidden="1" x14ac:dyDescent="0.35">
      <c r="A12" s="145">
        <v>8</v>
      </c>
      <c r="B12" s="146" t="s">
        <v>255</v>
      </c>
      <c r="C12" s="146" t="s">
        <v>256</v>
      </c>
      <c r="D12" s="146" t="s">
        <v>257</v>
      </c>
      <c r="E12" s="146" t="s">
        <v>258</v>
      </c>
      <c r="F12" s="146" t="s">
        <v>258</v>
      </c>
      <c r="G12" s="146" t="s">
        <v>259</v>
      </c>
      <c r="H12" s="146" t="s">
        <v>260</v>
      </c>
      <c r="I12" s="146">
        <v>19896</v>
      </c>
      <c r="J12" s="146" t="s">
        <v>286</v>
      </c>
      <c r="K12" s="146">
        <v>19896</v>
      </c>
      <c r="L12" s="146" t="s">
        <v>287</v>
      </c>
      <c r="M12" s="146" t="s">
        <v>288</v>
      </c>
      <c r="N12" s="146">
        <v>28473</v>
      </c>
      <c r="O12" s="146" t="s">
        <v>289</v>
      </c>
      <c r="P12" s="146">
        <v>44679</v>
      </c>
      <c r="Q12" s="146" t="s">
        <v>290</v>
      </c>
      <c r="R12" s="146" t="s">
        <v>311</v>
      </c>
      <c r="S12" s="146" t="s">
        <v>312</v>
      </c>
      <c r="T12" s="146" t="s">
        <v>312</v>
      </c>
      <c r="U12" s="146" t="s">
        <v>268</v>
      </c>
      <c r="V12" s="146" t="s">
        <v>269</v>
      </c>
      <c r="W12" s="146">
        <v>541</v>
      </c>
      <c r="X12" s="146" t="s">
        <v>313</v>
      </c>
      <c r="Y12" s="146">
        <v>350586992</v>
      </c>
      <c r="Z12" s="146" t="s">
        <v>314</v>
      </c>
      <c r="AA12" s="146" t="s">
        <v>315</v>
      </c>
      <c r="AB12" s="147">
        <v>65959</v>
      </c>
      <c r="AC12" s="146" t="s">
        <v>299</v>
      </c>
      <c r="AD12" s="146">
        <v>24</v>
      </c>
      <c r="AE12" s="146" t="s">
        <v>316</v>
      </c>
      <c r="AF12" s="146" t="s">
        <v>317</v>
      </c>
      <c r="AG12" s="146" t="s">
        <v>318</v>
      </c>
      <c r="AH12" s="146" t="s">
        <v>277</v>
      </c>
      <c r="AI12" s="146" t="s">
        <v>319</v>
      </c>
      <c r="AJ12" s="147">
        <v>3999</v>
      </c>
      <c r="AK12" s="147">
        <v>3550</v>
      </c>
      <c r="AL12" s="146" t="s">
        <v>320</v>
      </c>
      <c r="AM12" s="147">
        <v>62475.8</v>
      </c>
      <c r="AN12" s="147">
        <v>19623.2</v>
      </c>
      <c r="AO12" s="147">
        <v>82099</v>
      </c>
      <c r="AP12" s="147">
        <v>3483.2</v>
      </c>
      <c r="AQ12" s="147">
        <v>66.8</v>
      </c>
      <c r="AR12" s="147">
        <v>3550</v>
      </c>
      <c r="AS12" s="147">
        <v>3483.2</v>
      </c>
      <c r="AT12" s="147">
        <v>66.8</v>
      </c>
      <c r="AU12" s="147">
        <v>3550</v>
      </c>
      <c r="AV12" s="146">
        <v>38</v>
      </c>
      <c r="AW12" s="146"/>
      <c r="AX12" s="146"/>
      <c r="AY12" s="146"/>
      <c r="AZ12" s="146"/>
      <c r="BA12" s="146"/>
      <c r="BB12" s="148" t="s">
        <v>279</v>
      </c>
      <c r="BC12" s="149" t="s">
        <v>280</v>
      </c>
      <c r="BD12" s="150" t="s">
        <v>321</v>
      </c>
      <c r="BE12" s="147">
        <v>65959</v>
      </c>
      <c r="BF12" s="146" t="s">
        <v>312</v>
      </c>
      <c r="BG12" s="146" t="s">
        <v>329</v>
      </c>
      <c r="BH12" s="141" t="s">
        <v>330</v>
      </c>
      <c r="BI12" s="151" t="s">
        <v>99</v>
      </c>
      <c r="BJ12" s="131">
        <v>46157</v>
      </c>
      <c r="BK12" s="132" t="s">
        <v>102</v>
      </c>
      <c r="BL12" s="130" t="s">
        <v>107</v>
      </c>
      <c r="BM12" s="96" t="s">
        <v>180</v>
      </c>
      <c r="BN12" s="132" t="s">
        <v>222</v>
      </c>
      <c r="BO12" s="94">
        <v>0</v>
      </c>
      <c r="BP12" s="134"/>
      <c r="BQ12" s="152" t="s">
        <v>332</v>
      </c>
    </row>
    <row r="13" spans="1:69" s="144" customFormat="1" x14ac:dyDescent="0.3">
      <c r="A13" s="153">
        <v>9</v>
      </c>
      <c r="B13" s="154" t="s">
        <v>255</v>
      </c>
      <c r="C13" s="154" t="s">
        <v>256</v>
      </c>
      <c r="D13" s="154" t="s">
        <v>257</v>
      </c>
      <c r="E13" s="154" t="s">
        <v>258</v>
      </c>
      <c r="F13" s="154" t="s">
        <v>258</v>
      </c>
      <c r="G13" s="154" t="s">
        <v>259</v>
      </c>
      <c r="H13" s="154" t="s">
        <v>260</v>
      </c>
      <c r="I13" s="154">
        <v>19768</v>
      </c>
      <c r="J13" s="154" t="s">
        <v>333</v>
      </c>
      <c r="K13" s="154">
        <v>19768</v>
      </c>
      <c r="L13" s="154" t="s">
        <v>334</v>
      </c>
      <c r="M13" s="154" t="s">
        <v>335</v>
      </c>
      <c r="N13" s="154">
        <v>28338</v>
      </c>
      <c r="O13" s="154" t="s">
        <v>336</v>
      </c>
      <c r="P13" s="154">
        <v>44523</v>
      </c>
      <c r="Q13" s="154" t="s">
        <v>337</v>
      </c>
      <c r="R13" s="154" t="s">
        <v>311</v>
      </c>
      <c r="S13" s="154" t="s">
        <v>338</v>
      </c>
      <c r="T13" s="154" t="s">
        <v>338</v>
      </c>
      <c r="U13" s="154" t="s">
        <v>268</v>
      </c>
      <c r="V13" s="154" t="s">
        <v>269</v>
      </c>
      <c r="W13" s="154">
        <v>0</v>
      </c>
      <c r="X13" s="154" t="s">
        <v>313</v>
      </c>
      <c r="Y13" s="154">
        <v>354756450</v>
      </c>
      <c r="Z13" s="154" t="s">
        <v>314</v>
      </c>
      <c r="AA13" s="155" t="s">
        <v>339</v>
      </c>
      <c r="AB13" s="154">
        <v>37000</v>
      </c>
      <c r="AC13" s="154" t="s">
        <v>273</v>
      </c>
      <c r="AD13" s="154">
        <v>24</v>
      </c>
      <c r="AE13" s="154" t="s">
        <v>340</v>
      </c>
      <c r="AF13" s="154" t="s">
        <v>341</v>
      </c>
      <c r="AG13" s="154" t="s">
        <v>342</v>
      </c>
      <c r="AH13" s="154" t="s">
        <v>343</v>
      </c>
      <c r="AI13" s="155" t="s">
        <v>344</v>
      </c>
      <c r="AJ13" s="155">
        <v>1970</v>
      </c>
      <c r="AK13" s="154">
        <v>1970</v>
      </c>
      <c r="AL13" s="155" t="s">
        <v>345</v>
      </c>
      <c r="AM13" s="155">
        <v>27424.799999999999</v>
      </c>
      <c r="AN13" s="155">
        <v>10975.2</v>
      </c>
      <c r="AO13" s="155">
        <v>38400</v>
      </c>
      <c r="AP13" s="155">
        <v>9575.2000000000007</v>
      </c>
      <c r="AQ13" s="155">
        <v>487.8</v>
      </c>
      <c r="AR13" s="155">
        <v>10063</v>
      </c>
      <c r="AS13" s="155">
        <v>9575.2000000000007</v>
      </c>
      <c r="AT13" s="155">
        <v>487.8</v>
      </c>
      <c r="AU13" s="154">
        <v>10063</v>
      </c>
      <c r="AV13" s="154">
        <v>25</v>
      </c>
      <c r="AW13" s="154"/>
      <c r="AX13" s="154"/>
      <c r="AY13" s="154"/>
      <c r="AZ13" s="154"/>
      <c r="BA13" s="156"/>
      <c r="BB13" s="157" t="s">
        <v>279</v>
      </c>
      <c r="BC13" s="158" t="s">
        <v>280</v>
      </c>
      <c r="BD13" s="154" t="s">
        <v>321</v>
      </c>
      <c r="BE13" s="154">
        <v>37000</v>
      </c>
      <c r="BF13" s="154" t="s">
        <v>338</v>
      </c>
      <c r="BG13" s="159">
        <v>6248543494</v>
      </c>
      <c r="BH13" s="141" t="s">
        <v>330</v>
      </c>
      <c r="BI13" s="151" t="s">
        <v>99</v>
      </c>
      <c r="BJ13" s="123">
        <v>46157</v>
      </c>
      <c r="BK13" s="94" t="s">
        <v>103</v>
      </c>
      <c r="BL13" s="95" t="s">
        <v>118</v>
      </c>
      <c r="BM13" s="96" t="s">
        <v>180</v>
      </c>
      <c r="BN13" s="94" t="s">
        <v>221</v>
      </c>
      <c r="BO13" s="94">
        <v>9170</v>
      </c>
      <c r="BP13" s="94" t="s">
        <v>181</v>
      </c>
      <c r="BQ13" s="195" t="s">
        <v>351</v>
      </c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227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227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229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229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229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229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229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228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227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12 BP14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BI13:BI6004</xm:sqref>
        </x14:dataValidation>
        <x14:dataValidation type="list" allowBlank="1" showInputMessage="1" showErrorMessage="1" xr:uid="{8C4989A0-12F0-42B8-9C9A-F4C03FD59526}">
          <x14:formula1>
            <xm:f>IF($BI13="Visited",'Backup sheet'!$D$2:$D$6,'Backup sheet'!$D$7)</xm:f>
          </x14:formula1>
          <xm:sqref>BK13:BK6004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2026-07-09T09:30:57Z</dcterms:modified>
</cp:coreProperties>
</file>