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125/"/>
    </mc:Choice>
  </mc:AlternateContent>
  <xr:revisionPtr revIDLastSave="578" documentId="13_ncr:1_{9E2100A7-F0ED-4CB9-9C71-FA59EADABC97}" xr6:coauthVersionLast="47" xr6:coauthVersionMax="47" xr10:uidLastSave="{5D2E4365-861A-44C4-A300-A26042BC3DB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Report'!$A$4:$BR$35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<sst xmlns="http://schemas.openxmlformats.org/spreadsheetml/2006/main" count="1570" uniqueCount="593">
  <si>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</si>
  <si>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</si>
  <si>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</si>
  <si>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</si>
  <si>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</si>
  <si>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</si>
  <si>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</si>
  <si>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</si>
  <si>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</si>
  <si>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</si>
  <si>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</si>
  <si>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</si>
  <si>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</si>
  <si>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</si>
  <si>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</si>
  <si>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</si>
  <si>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</si>
  <si>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</si>
  <si>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</si>
  <si>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</si>
  <si>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</si>
  <si>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</si>
  <si>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</si>
  <si>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</si>
  <si>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</si>
  <si>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</si>
  <si>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</si>
  <si>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</si>
  <si>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</si>
  <si>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</si>
  <si>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</si>
  <si>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</si>
  <si>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</si>
  <si>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</si>
  <si>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</si>
  <si>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</si>
  <si>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</si>
  <si>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</si>
  <si>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</si>
  <si>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</si>
  <si>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</si>
  <si>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</si>
  <si>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</si>
  <si>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</si>
  <si>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</si>
  <si>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</si>
  <si>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</si>
  <si>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</si>
  <si>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</si>
  <si>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</si>
  <si>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</si>
  <si>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</si>
  <si>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</si>
  <si>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</si>
  <si>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</si>
  <si>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</si>
  <si>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</si>
  <si>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</si>
  <si>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</si>
  <si>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</si>
  <si>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</si>
  <si>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</si>
  <si>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</si>
  <si>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</si>
  <si>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</si>
  <si>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</si>
  <si>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</si>
  <si>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</si>
  <si>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</si>
  <si>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</si>
  <si>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</si>
  <si>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</si>
  <si>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</si>
  <si>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</si>
  <si>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</si>
  <si>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</si>
  <si>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</si>
  <si>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</si>
  <si>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</si>
  <si>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</si>
  <si>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</si>
  <si>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</si>
  <si>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</si>
  <si>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</si>
  <si>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</si>
  <si>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</si>
  <si>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</si>
  <si>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</si>
  <si>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</si>
  <si>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</si>
  <si>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</si>
  <si>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</si>
  <si>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</si>
  <si>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</si>
  <si>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</si>
  <si>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</si>
  <si>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</si>
  <si>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</si>
  <si>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</si>
  <si>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</si>
  <si>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</si>
  <si>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</si>
  <si>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</si>
  <si>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</si>
  <si>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</si>
  <si>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</si>
  <si>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</si>
  <si>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</si>
  <si>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</si>
  <si>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</si>
  <si>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</si>
  <si>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</si>
  <si>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</si>
  <si>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</si>
  <si>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</si>
  <si>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</si>
  <si>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</si>
  <si>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</si>
  <si>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</si>
  <si>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</si>
  <si>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</si>
  <si>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</si>
  <si>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</si>
  <si>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</si>
  <si>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</si>
  <si>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</si>
  <si>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</si>
  <si>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</si>
  <si>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</si>
  <si>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</si>
  <si>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</si>
  <si>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</si>
  <si>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</si>
  <si>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</si>
  <si>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</si>
  <si>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</si>
  <si>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</si>
  <si>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</si>
  <si>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</si>
  <si>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</si>
  <si>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</si>
  <si>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</si>
  <si>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</si>
  <si>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</si>
  <si>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</si>
  <si>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</si>
  <si>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</si>
  <si>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</si>
  <si>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</si>
  <si>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</si>
  <si>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</si>
  <si>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</si>
  <si>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</si>
  <si>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</si>
  <si>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</si>
  <si>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</si>
  <si>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</si>
  <si>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</si>
  <si>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</si>
  <si>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</si>
  <si>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</si>
  <si>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</si>
  <si>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</si>
  <si>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</si>
  <si>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</si>
  <si>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</si>
  <si>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</si>
  <si>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</si>
  <si>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</si>
  <si>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</si>
  <si>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</si>
  <si>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</si>
  <si>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</si>
  <si>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</si>
  <si>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</si>
  <si>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</si>
  <si>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</si>
  <si>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</si>
  <si>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</si>
  <si>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</si>
  <si>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</si>
  <si>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</si>
  <si>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</si>
  <si>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</si>
  <si>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</si>
  <si>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</si>
  <si>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</si>
  <si>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</si>
  <si>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</si>
  <si>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</si>
  <si>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</si>
  <si>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</si>
  <si>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</si>
  <si>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</si>
  <si>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</si>
  <si>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</si>
  <si>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</si>
  <si>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</si>
  <si>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</si>
  <si>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</si>
  <si>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</si>
  <si>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</si>
  <si>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</si>
  <si>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</si>
  <si>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</si>
  <si>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</si>
  <si>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</si>
  <si>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</si>
  <si>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</si>
  <si>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</si>
  <si>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</si>
  <si>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</si>
  <si>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</si>
  <si>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</si>
  <si>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</si>
  <si>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</si>
  <si>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</si>
  <si>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</si>
  <si>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</si>
  <si>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</si>
  <si>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</si>
  <si>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</si>
  <si>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</si>
  <si>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</si>
  <si>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</si>
  <si>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</si>
  <si>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</si>
  <si>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</si>
  <si>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</si>
  <si>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</si>
  <si>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</si>
  <si>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</si>
  <si>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</si>
  <si>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</si>
  <si>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</si>
  <si>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</si>
  <si>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</si>
  <si>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</si>
  <si>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</si>
  <si>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</si>
  <si>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</si>
  <si>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</si>
  <si>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</si>
  <si>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</si>
  <si>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</si>
  <si>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</si>
  <si>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</si>
  <si>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</si>
  <si>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</si>
  <si>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25-May-2026</t>
  </si>
  <si>
    <t>To Date : 25-May-2026</t>
  </si>
  <si>
    <t>Reporting Time : Monday, May 25, 2026 3:23 PM</t>
  </si>
  <si>
    <r>
      <t>Availability of Loan Card
(</t>
    </r>
    <r>
      <rPr>
        <b/>
        <sz val="10"/>
        <color rgb="FFFF0000"/>
        <rFont val="Calibri"/>
        <family val="2"/>
        <scheme val="minor"/>
      </rPr>
      <t>Drop Down</t>
    </r>
    <r>
      <rPr>
        <b/>
        <sz val="10"/>
        <color rgb="FF000000"/>
        <rFont val="Calibri"/>
        <family val="2"/>
        <scheme val="minor"/>
      </rPr>
      <t>)</t>
    </r>
  </si>
  <si>
    <t>MP0540</t>
  </si>
  <si>
    <t>Kareli</t>
  </si>
  <si>
    <t>Gadarwara</t>
  </si>
  <si>
    <t>West</t>
  </si>
  <si>
    <t>Madhya Pradesh</t>
  </si>
  <si>
    <t>Madhya Pradesh 1</t>
  </si>
  <si>
    <t>Gadarwada</t>
  </si>
  <si>
    <t>Bagdari</t>
  </si>
  <si>
    <t>SF0103303</t>
  </si>
  <si>
    <t>Akash</t>
  </si>
  <si>
    <t>Barkunda</t>
  </si>
  <si>
    <t>SAI</t>
  </si>
  <si>
    <t>Chetana</t>
  </si>
  <si>
    <t>CID054011573</t>
  </si>
  <si>
    <t>SC</t>
  </si>
  <si>
    <t>HINDU</t>
  </si>
  <si>
    <t>Agriculture &amp; Farming</t>
  </si>
  <si>
    <t>NARABADI CHOUDHRY</t>
  </si>
  <si>
    <t>Dobhi</t>
  </si>
  <si>
    <t>164 new</t>
  </si>
  <si>
    <t>164 Suriya1</t>
  </si>
  <si>
    <t>SSF4937415</t>
  </si>
  <si>
    <t>ST</t>
  </si>
  <si>
    <t>Irrigation</t>
  </si>
  <si>
    <t>RAJA BAI THAKUR</t>
  </si>
  <si>
    <t>Basti Chowk</t>
  </si>
  <si>
    <t>281</t>
  </si>
  <si>
    <t>Ram</t>
  </si>
  <si>
    <t>SSF3034450</t>
  </si>
  <si>
    <t>OBC</t>
  </si>
  <si>
    <t>GAYATREE YADAV</t>
  </si>
  <si>
    <t>164 Mistry1</t>
  </si>
  <si>
    <t>Unnati</t>
  </si>
  <si>
    <t>SSF2438394</t>
  </si>
  <si>
    <t>Animal Husbandry &amp; Poultry</t>
  </si>
  <si>
    <t>YASHODA BAI</t>
  </si>
  <si>
    <t>SSF2438393</t>
  </si>
  <si>
    <t>MRS MAYA</t>
  </si>
  <si>
    <t>SSF5456799</t>
  </si>
  <si>
    <t>Tent House</t>
  </si>
  <si>
    <t>RAGNI</t>
  </si>
  <si>
    <t>Sagri</t>
  </si>
  <si>
    <t>354914</t>
  </si>
  <si>
    <t>EKTA</t>
  </si>
  <si>
    <t>SSF3660576</t>
  </si>
  <si>
    <t>SHAKUN BAI NOURIYA</t>
  </si>
  <si>
    <t>SSF2439122</t>
  </si>
  <si>
    <t>SUMAN</t>
  </si>
  <si>
    <t>326</t>
  </si>
  <si>
    <t>om sai 326 G3</t>
  </si>
  <si>
    <t>SSF6033220</t>
  </si>
  <si>
    <t>ANJALI KURMI</t>
  </si>
  <si>
    <t>SID951375921236</t>
  </si>
  <si>
    <t>ROOPA BAI</t>
  </si>
  <si>
    <t>Imaliya</t>
  </si>
  <si>
    <t>610953</t>
  </si>
  <si>
    <t>MAA DURGA</t>
  </si>
  <si>
    <t>SID951372940873</t>
  </si>
  <si>
    <t>EBC</t>
  </si>
  <si>
    <t>PHOOLVATI THAKUR</t>
  </si>
  <si>
    <t>pooja 281 G5</t>
  </si>
  <si>
    <t>SSF2829394</t>
  </si>
  <si>
    <t>Kirana shop</t>
  </si>
  <si>
    <t>ARCHANA YADEV</t>
  </si>
  <si>
    <t>SSF2737549</t>
  </si>
  <si>
    <t>SHIKHA THAKUR</t>
  </si>
  <si>
    <t>rajkumari 281 G4</t>
  </si>
  <si>
    <t>SID951375132193</t>
  </si>
  <si>
    <t>SHANTI YADAV</t>
  </si>
  <si>
    <t>SID951375027387</t>
  </si>
  <si>
    <t>PARWATI BAI GOND</t>
  </si>
  <si>
    <t>316</t>
  </si>
  <si>
    <t>HARSHIKA</t>
  </si>
  <si>
    <t>SSF6102437</t>
  </si>
  <si>
    <t>PRIYANKA JATAV</t>
  </si>
  <si>
    <t>617271</t>
  </si>
  <si>
    <t>divya 617271 G2</t>
  </si>
  <si>
    <t>SSF5065487</t>
  </si>
  <si>
    <t>DASHODA BAI</t>
  </si>
  <si>
    <t>Kumhroda</t>
  </si>
  <si>
    <t>RAM</t>
  </si>
  <si>
    <t>SSF5284609</t>
  </si>
  <si>
    <t>ANJALI GOUND</t>
  </si>
  <si>
    <t>17-Oct-2023</t>
  </si>
  <si>
    <t>04</t>
  </si>
  <si>
    <t>8</t>
  </si>
  <si>
    <t>12.67 Yrs</t>
  </si>
  <si>
    <t>07 Jan 2020</t>
  </si>
  <si>
    <t>&gt; 10 Years</t>
  </si>
  <si>
    <t>04-Dec-2023</t>
  </si>
  <si>
    <t>03-Oct-2025</t>
  </si>
  <si>
    <t>&gt;180</t>
  </si>
  <si>
    <t>Open</t>
  </si>
  <si>
    <t>25-Nov-2023</t>
  </si>
  <si>
    <t>Tue</t>
  </si>
  <si>
    <t>1</t>
  </si>
  <si>
    <t>2.50 Yrs</t>
  </si>
  <si>
    <t>25 Nov 2023</t>
  </si>
  <si>
    <t>&gt; 2 to 4 Years</t>
  </si>
  <si>
    <t>04-Jan-2024</t>
  </si>
  <si>
    <t>19-Jan-2026</t>
  </si>
  <si>
    <t>21-Dec-2023</t>
  </si>
  <si>
    <t>2</t>
  </si>
  <si>
    <t>3.46 Yrs</t>
  </si>
  <si>
    <t>08 Dec 2022</t>
  </si>
  <si>
    <t>06-Feb-2024</t>
  </si>
  <si>
    <t>20-Apr-2026</t>
  </si>
  <si>
    <t>22-Jan-2024</t>
  </si>
  <si>
    <t>0</t>
  </si>
  <si>
    <t>4.21 Yrs</t>
  </si>
  <si>
    <t>12 Mar 2022</t>
  </si>
  <si>
    <t>&gt; 4 to 6 Years</t>
  </si>
  <si>
    <t>07-Mar-2024</t>
  </si>
  <si>
    <t>16-Aug-2024</t>
  </si>
  <si>
    <t>01-Sep-2024</t>
  </si>
  <si>
    <t>05-Feb-2024</t>
  </si>
  <si>
    <t>2.30 Yrs</t>
  </si>
  <si>
    <t>05 Feb 2024</t>
  </si>
  <si>
    <t>12-Mar-2024</t>
  </si>
  <si>
    <t>06-Jan-2026</t>
  </si>
  <si>
    <t>08-Mar-2024</t>
  </si>
  <si>
    <t>03</t>
  </si>
  <si>
    <t>3.17 Yrs</t>
  </si>
  <si>
    <t>26 Mar 2023</t>
  </si>
  <si>
    <t>03-Apr-2024</t>
  </si>
  <si>
    <t>30-Jul-2025</t>
  </si>
  <si>
    <t>04-Apr-2024</t>
  </si>
  <si>
    <t>14-May-2024</t>
  </si>
  <si>
    <t>07-Feb-2026</t>
  </si>
  <si>
    <t>151-180</t>
  </si>
  <si>
    <t>23-Apr-2024</t>
  </si>
  <si>
    <t>Wed</t>
  </si>
  <si>
    <t>2.09 Yrs</t>
  </si>
  <si>
    <t>23 Apr 2024</t>
  </si>
  <si>
    <t>05-Jun-2024</t>
  </si>
  <si>
    <t>19-Mar-2026</t>
  </si>
  <si>
    <t>61-90</t>
  </si>
  <si>
    <t>04-May-2024</t>
  </si>
  <si>
    <t>5.62 Yrs</t>
  </si>
  <si>
    <t>23 Sep 2021</t>
  </si>
  <si>
    <t>04-Jun-2024</t>
  </si>
  <si>
    <t>20-Jan-2026</t>
  </si>
  <si>
    <t>09-Jun-2024</t>
  </si>
  <si>
    <t>GL-6</t>
  </si>
  <si>
    <t>8.83 Yrs</t>
  </si>
  <si>
    <t>26 Mar 2021</t>
  </si>
  <si>
    <t>&gt; 6 to 10 Years</t>
  </si>
  <si>
    <t>10-Jul-2024</t>
  </si>
  <si>
    <t>26-Jun-2024</t>
  </si>
  <si>
    <t>GL-2</t>
  </si>
  <si>
    <t>3.65 Yrs</t>
  </si>
  <si>
    <t>30 Sep 2022</t>
  </si>
  <si>
    <t>06-Aug-2024</t>
  </si>
  <si>
    <t>15-Feb-2026</t>
  </si>
  <si>
    <t>15-Jul-2024</t>
  </si>
  <si>
    <t>3.71 Yrs</t>
  </si>
  <si>
    <t>08 Sep 2022</t>
  </si>
  <si>
    <t>03-Aug-2024</t>
  </si>
  <si>
    <t>04-May-2026</t>
  </si>
  <si>
    <t>121-150</t>
  </si>
  <si>
    <t>GL-4</t>
  </si>
  <si>
    <t>6.86 Yrs</t>
  </si>
  <si>
    <t>19 Jan 2021</t>
  </si>
  <si>
    <t>08-May-2026</t>
  </si>
  <si>
    <t>GL-5</t>
  </si>
  <si>
    <t>6.88 Yrs</t>
  </si>
  <si>
    <t>03 Jul 2020</t>
  </si>
  <si>
    <t>04-Sep-2024</t>
  </si>
  <si>
    <t>02-May-2026</t>
  </si>
  <si>
    <t>01-Oct-2024</t>
  </si>
  <si>
    <t>IL-1</t>
  </si>
  <si>
    <t>05-Nov-2024</t>
  </si>
  <si>
    <t>24-Nov-2025</t>
  </si>
  <si>
    <t>12-Nov-2024</t>
  </si>
  <si>
    <t>04-Dec-2024</t>
  </si>
  <si>
    <t>05-May-2026</t>
  </si>
  <si>
    <t>13-Nov-2024</t>
  </si>
  <si>
    <t>05</t>
  </si>
  <si>
    <t>2.05 Yrs</t>
  </si>
  <si>
    <t>08 May 2024</t>
  </si>
  <si>
    <t>05-Dec-2024</t>
  </si>
  <si>
    <t>08-Apr-2026</t>
  </si>
  <si>
    <t>31-60</t>
  </si>
  <si>
    <t>08-Jan-2025</t>
  </si>
  <si>
    <t>2.45 Yrs</t>
  </si>
  <si>
    <t>12 Dec 2023</t>
  </si>
  <si>
    <t>04-Feb-2025</t>
  </si>
  <si>
    <t>13-May-2026</t>
  </si>
  <si>
    <t>10-Jun-2025</t>
  </si>
  <si>
    <t>05-Jul-2025</t>
  </si>
  <si>
    <t>05-Apr-2026</t>
  </si>
  <si>
    <t>22-Aug-2025</t>
  </si>
  <si>
    <t>Fri</t>
  </si>
  <si>
    <t>2.37 Yrs</t>
  </si>
  <si>
    <t>12 Jan 2024</t>
  </si>
  <si>
    <t>05-Sep-2025</t>
  </si>
  <si>
    <t>27-Apr-2026</t>
  </si>
  <si>
    <t>7000295252</t>
  </si>
  <si>
    <t>8370046425</t>
  </si>
  <si>
    <t>7974143278</t>
  </si>
  <si>
    <t>8319956447</t>
  </si>
  <si>
    <t>8484943307</t>
  </si>
  <si>
    <t>6268326816</t>
  </si>
  <si>
    <t>7828120702</t>
  </si>
  <si>
    <t>8225041380</t>
  </si>
  <si>
    <t>7225815387</t>
  </si>
  <si>
    <t>9340323308</t>
  </si>
  <si>
    <t>7697426492</t>
  </si>
  <si>
    <t>8435973853</t>
  </si>
  <si>
    <t>9285005211</t>
  </si>
  <si>
    <t>7354664102</t>
  </si>
  <si>
    <t>9644940098</t>
  </si>
  <si>
    <t>8962887226</t>
  </si>
  <si>
    <t>7648831600</t>
  </si>
  <si>
    <t>6265516453</t>
  </si>
  <si>
    <t>Deepak Kumar Nema/SF0055590</t>
  </si>
  <si>
    <t xml:space="preserve">During visit borrower not available but loan card available, No fraud found </t>
  </si>
  <si>
    <t xml:space="preserve">During visit borrower and loan card available, No fraud found </t>
  </si>
  <si>
    <t>As per the loan card, Borrower Gayatree Yadav/358409481 paid the below-mentioned EMI amount to the Credit Assistant Digpal Jatav/SF0075561 but the same was not posted in the FIMO.
# Borrower paid an EMI amount of Rs. 2,010/- on 07-Oct-2025 through cash.
# Borrower paid an EMI amount of Rs. 2,010/- on 07-Dec-2025 through cash.
# Borrower paid an EMI amount of Rs. 2,010/- on 06-Jan-2026 through cash.
# Borrower paid an EMI amount of Rs. 2,010/- on 03-Feb-2026 through cash.
# Total fraud amount Rs. 8,040/-
# Amount accounted in FIMO Rs. 0/-
# Fraud amount recovered Rs. 0/- 
# Net fraud amount Rs. 8,040/-
Evidence availability : Loan Card, Borrower Written Statement.</t>
  </si>
  <si>
    <t>As per the loan card, Borrower Gayatree Yadav/354265856 paid the below-mentioned EMI amount to the Credit Assistant Digpal Jatav/SF0075561 but the same was not posted in the FIMO.
# Borrower paid an EMI amount of Rs. 2,780/- on 02-Dec-2025 through cash.
# Total fraud amount Rs. 2,780/-
# Amount accounted in FIMO Rs. 0/-
# Fraud amount recovered Rs. 0/- 
# Net fraud amount Rs. 2,780/-
Evidence availability : Loan Card, Borrower Written Statement.</t>
  </si>
  <si>
    <t xml:space="preserve">During visit borrower and loan card not available </t>
  </si>
  <si>
    <t xml:space="preserve">During visit borrower available but loan card not available </t>
  </si>
  <si>
    <t>As per the loan card and digital payment receipt, Borrower Suman_356278101 paid the below-mentioned EMI amount to the Credit Assistant Digpal Jatav/SF0075561 but the same was not posted in the FIMO.
# Borrower paid an EMI amount of Rs. 2,780/- on 14-Oct-2025 through cash.
# Borrower paid an EMI amount of Rs. 2,780/- on 11-Nov-2025 through cash.
# Borrower paid an EMI amount of Rs. 2,780/- on 10-Mar-2026 through cash.
# Borrower paid an EMI amount of Rs. 3,080/- on 04-Apr-2026 through UPI.
# Total fraud amount Rs. 11,420/-
# Amount accounted in FIMO Rs. 0/-
# Fraud amount recovered Rs. 0/- 
# Net fraud amount Rs. 11,420/-
Evidence availability : Loan Card, Digital Payment Receipt.
UPI Holder Name : Bharti. (Digpal`s wife UPI ID)</t>
  </si>
  <si>
    <t>As per the loan card, Borrower Roopa Bai/358811225 paid the below-mentioned EMI amount to the Credit Assistant Digpal Jatav/SF0075561 but the same was not posted in the FIMO.
# Borrower paid an EMI amount of Rs. 3,800/- on 04-Aug-2025 through cash.
# Total fraud amount Rs. 3,800/-
# Amount accounted in FIMO Rs. 0/-
# Fraud amount recovered Rs. 0/- 
# Net fraud amount Rs. 3,800/-
Evidence availability : Loan Card.</t>
  </si>
  <si>
    <t>As per the digital payment receipt, Borrower Parwati Bai Gond_357799383 paid the below-mentioned EMI amount to the Credit Assistant Digpal Jatav/SF0075561 but the same was not posted in the FIMO.
# Borrower paid an EMI amount of Rs. 3,820/- on 06-Jun-2025 through UPI.
# Borrower paid an EMI amount of Rs. 3,000/- on 07-Aug-2025 through UPI.
# Borrower paid an EMI amount of Rs. 1,000/- on 18-Sep-2025 through UPI.
# Total fraud amount Rs. 7,820/-
# Amount accounted in FIMO Rs. 0/-
# Fraud amount recovered Rs. 0/- 
# Net fraud amount Rs. 7,820/-
Evidence availability : Digital Payment Receipt.</t>
  </si>
  <si>
    <t xml:space="preserve">Borrower and loan card available, Fraud not found </t>
  </si>
  <si>
    <t>Borrower and loan card not available</t>
  </si>
  <si>
    <t>SID951375562923</t>
  </si>
  <si>
    <t>ANEETA BAI RAJAK</t>
  </si>
  <si>
    <t>Tulshi</t>
  </si>
  <si>
    <t>SID951375887871</t>
  </si>
  <si>
    <t>AASHMA BI</t>
  </si>
  <si>
    <t>SID951375034510</t>
  </si>
  <si>
    <t>Cycle Shop</t>
  </si>
  <si>
    <t>ANUSUIYA GOUND</t>
  </si>
  <si>
    <t>mata 617271 G1</t>
  </si>
  <si>
    <t>SSF5657346</t>
  </si>
  <si>
    <t>POOJA BAI KATIYA</t>
  </si>
  <si>
    <t>SSF4969687</t>
  </si>
  <si>
    <t>BHAGVATI JATAV</t>
  </si>
  <si>
    <t>360180</t>
  </si>
  <si>
    <t>mata</t>
  </si>
  <si>
    <t>CID054012405</t>
  </si>
  <si>
    <t>BHURI BAI</t>
  </si>
  <si>
    <t>LAXMI</t>
  </si>
  <si>
    <t>CID054011401</t>
  </si>
  <si>
    <t>Grocery/Kirana Store</t>
  </si>
  <si>
    <t>MAYA BAI GOSWAMI</t>
  </si>
  <si>
    <t>326 Parvati1</t>
  </si>
  <si>
    <t>SID951373348740</t>
  </si>
  <si>
    <t>RAMETI BAI</t>
  </si>
  <si>
    <t>SSF5688659</t>
  </si>
  <si>
    <t>CHANDRAKANTA SINGH RAGHUWANSHI</t>
  </si>
  <si>
    <t>Khamghat</t>
  </si>
  <si>
    <t>333</t>
  </si>
  <si>
    <t>radha 333 G4</t>
  </si>
  <si>
    <t>SSF5557035</t>
  </si>
  <si>
    <t>JIJI BAI</t>
  </si>
  <si>
    <t>26-Jul-2024</t>
  </si>
  <si>
    <t>GL-3</t>
  </si>
  <si>
    <t>6.36 Yrs</t>
  </si>
  <si>
    <t>15 Jan 2020</t>
  </si>
  <si>
    <t>03-Sep-2024</t>
  </si>
  <si>
    <t>Standard</t>
  </si>
  <si>
    <t>5.69 Yrs</t>
  </si>
  <si>
    <t>17 Sep 2020</t>
  </si>
  <si>
    <t>19-Jun-2025</t>
  </si>
  <si>
    <t>6.96 Yrs</t>
  </si>
  <si>
    <t>09 Sep 2021</t>
  </si>
  <si>
    <t>01-Jul-2025</t>
  </si>
  <si>
    <t>13-Jul-2025</t>
  </si>
  <si>
    <t>2.24 Yrs</t>
  </si>
  <si>
    <t>28 Feb 2024</t>
  </si>
  <si>
    <t>05-Aug-2025</t>
  </si>
  <si>
    <t>13-Aug-2025</t>
  </si>
  <si>
    <t>2.49 Yrs</t>
  </si>
  <si>
    <t>28 Nov 2023</t>
  </si>
  <si>
    <t>10-Sep-2025</t>
  </si>
  <si>
    <t>19-Aug-2025</t>
  </si>
  <si>
    <t>GL-12</t>
  </si>
  <si>
    <t>12.30 Yrs</t>
  </si>
  <si>
    <t>17 Jul 2020</t>
  </si>
  <si>
    <t>03-Sep-2025</t>
  </si>
  <si>
    <t>06-May-2026</t>
  </si>
  <si>
    <t>09-Sep-2025</t>
  </si>
  <si>
    <t>IL-2</t>
  </si>
  <si>
    <t>12.61 Yrs</t>
  </si>
  <si>
    <t>10 Mar 2021</t>
  </si>
  <si>
    <t>01-Oct-2025</t>
  </si>
  <si>
    <t>08-Sep-2025</t>
  </si>
  <si>
    <t>5.58 Yrs</t>
  </si>
  <si>
    <t>13 Sep 2021</t>
  </si>
  <si>
    <t>14-Sep-2025</t>
  </si>
  <si>
    <t>2.22 Yrs</t>
  </si>
  <si>
    <t>04 Mar 2024</t>
  </si>
  <si>
    <t>07-Oct-2025</t>
  </si>
  <si>
    <t>18-Sep-2025</t>
  </si>
  <si>
    <t>Mon</t>
  </si>
  <si>
    <t>2.26 Yrs</t>
  </si>
  <si>
    <t>19 Feb 2024</t>
  </si>
  <si>
    <t>06-Oct-2025</t>
  </si>
  <si>
    <t>7440724011</t>
  </si>
  <si>
    <t>9977447783</t>
  </si>
  <si>
    <t>8435010320</t>
  </si>
  <si>
    <t>9752692334</t>
  </si>
  <si>
    <t>7828841385</t>
  </si>
  <si>
    <t>8120704883</t>
  </si>
  <si>
    <t>7389392894</t>
  </si>
  <si>
    <t>8964939988</t>
  </si>
  <si>
    <t>8827531412</t>
  </si>
  <si>
    <t>9691205314</t>
  </si>
  <si>
    <t>Naman Namdeo/SF0082324</t>
  </si>
  <si>
    <t>FN26-27-00125</t>
  </si>
  <si>
    <t>Digpal Jatav</t>
  </si>
  <si>
    <t>SF0075561</t>
  </si>
  <si>
    <t xml:space="preserve">Credit Assistant </t>
  </si>
  <si>
    <t>Dual Staff</t>
  </si>
  <si>
    <t>R</t>
  </si>
  <si>
    <t>L</t>
  </si>
  <si>
    <t>Available &amp; Updated</t>
  </si>
  <si>
    <t>Sandeep Singh Thakur</t>
  </si>
  <si>
    <t>SF0080357</t>
  </si>
  <si>
    <t>Toseer Khan</t>
  </si>
  <si>
    <t>SF0044627</t>
  </si>
  <si>
    <t xml:space="preserve">Branch Manager </t>
  </si>
  <si>
    <t>FIR Not Filled</t>
  </si>
  <si>
    <t>FRM</t>
  </si>
  <si>
    <t>Pradeep Yadav/SF0044455</t>
  </si>
  <si>
    <t>Santosh Kumar Jatav/SF0080215</t>
  </si>
  <si>
    <t>Manish Kumar Paroha/SF0077370</t>
  </si>
  <si>
    <t>Umesh Kumar/SF0088299</t>
  </si>
  <si>
    <t>As per the digital payement receipt , Borrower Anjali Gound/359564383 paid the below-mentioned advance collection amount to the Credit Assistant Digpal Jatav/SF0075561 but the same was not posted in the FIMO.
# Borrower paid an advance collection amount of Rs. 20,000/- on 23-Aug-2025 through UPI.
# Total fraud amount Rs. 20,000/-
# Amount accounted in FIMO Rs. 0/-
# Fraud amount recovered Rs. 0/- 
# Net fraud amount Rs. 20,000/-
Evidence availability : Digital payment receipt.
UPI holder name - Ramkumar.
Note : Borrower`s husband stated that, He paid advance collection amount of Rs. 20,000/- on date 23-Aug-25 through UPI to CA Digpal Jatav relatives (Ramkumar) for the instructed by CA Digpal Jatav, but entry not posted in FIMO.
When the CA subsequently demanded the EMI amount the advance collection having been deposited, Digpal Jatav admitted that he had used the advance collection amount for personal use. He asked the husband to pay the EMI himself for the time being, promising that once he arranged the amount, he would use the advance collection amount provided earlier to settle the payment.
Even after depositing the installment amounts, the loan card has not been signed, nor does the borrower's husband possess any proof of the deposited installments.
As per discussion with Digpal Pal on call - He stated that EMI amount Rs. 3460/- posted from 05-Sep-25 to 06-Mar-26.</t>
  </si>
  <si>
    <t>Completed-Report Submitted</t>
  </si>
  <si>
    <t>SF0082324</t>
  </si>
  <si>
    <t>Naman Namdeo</t>
  </si>
  <si>
    <t>10,</t>
  </si>
  <si>
    <t>Deepak Kumar Nema</t>
  </si>
  <si>
    <t>SF0055590</t>
  </si>
  <si>
    <t>Credit Assistant Digpal Jatav/SF0075561 was found involved in Collection Amount Misappropriation (Collected EMIs but not posted to concerned borrower accounts) on the names of 04 borrower for the amounting to Rs. 33,860/- based on the evidence available.
Credit Assistant Digpal Jatav was terminated on date 03-Dec-25. 
(As per EDR report)
# Total Fraud Amount - Rs. 33,860/-
# Amount accounted in FIMO Rs. 0/- 
# Fraud amount recovered - Rs. 0/-
# Net Fraud Amount - Rs. 33,860/-</t>
  </si>
  <si>
    <t>Resigned-Exited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</si>
</sst>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6" fillId="8" borderId="1" xfId="0" applyFont="1" applyFill="1" applyBorder="1" applyAlignment="1" applyProtection="1">
      <alignment vertical="center" wrapText="1"/>
      <protection locked="0"/>
    </xf>
    <xf numFmtId="0" fontId="6" fillId="8" borderId="1" xfId="0" applyFont="1" applyFill="1" applyBorder="1" applyAlignment="1" applyProtection="1">
      <alignment vertical="center"/>
      <protection locked="0"/>
    </xf>
    <xf numFmtId="0" fontId="6" fillId="8" borderId="1" xfId="0" applyFont="1" applyFill="1" applyBorder="1" applyAlignment="1" applyProtection="1">
      <alignment vertical="top"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N1" zoomScaleNormal="100" workbookViewId="0">
      <pane ySplit="4" topLeftCell="A5" activePane="bottomLeft" state="frozen"/>
      <selection pane="bottomLeft" activeCell="T5" sqref="T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MP0540</v>
      </c>
      <c r="D5" s="64" t="str">
        <f>IF('Physical Cash at Safe'!D28="Yes", 'Physical Cash at Safe'!A4, 'Borrower Wise Details'!C5)</f>
        <v>Kareli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46123</v>
      </c>
      <c r="H5" s="62" t="s">
        <v>579</v>
      </c>
      <c r="I5" s="61">
        <v>46123</v>
      </c>
      <c r="J5" s="79" t="str">
        <f>IF('Physical Cash at Safe'!D28="Yes",'Physical Cash at Safe'!E28,IF('Borrower Wise Details'!D5&lt;&gt;"",'Borrower Wise Details'!D5,""))</f>
        <v>FN26-27-00125</v>
      </c>
      <c r="K5" s="89">
        <v>1</v>
      </c>
      <c r="L5" s="90">
        <v>10820</v>
      </c>
      <c r="M5" s="90">
        <v>0</v>
      </c>
      <c r="N5" s="90" t="s">
        <v>580</v>
      </c>
      <c r="O5" s="90" t="s">
        <v>581</v>
      </c>
      <c r="P5" s="90" t="s">
        <v>582</v>
      </c>
      <c r="Q5" s="90" t="s">
        <v>583</v>
      </c>
      <c r="R5" s="80" t="str">
        <f>IF('Physical Cash at Safe'!$D$28="Yes", 'Physical Cash at Safe'!$A$28, IF('Borrower Wise Details'!F5&lt;&gt;"", 'Borrower Wise Details'!F5, ""))</f>
        <v>Digpal Jatav</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SF0075561</v>
      </c>
      <c r="U5" s="83" t="s">
        <v>592</v>
      </c>
      <c r="V5" s="61">
        <v>46095</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585</v>
      </c>
      <c r="Z5" s="61">
        <v>46161</v>
      </c>
      <c r="AA5" s="61">
        <v>46169</v>
      </c>
      <c r="AB5" s="61" t="s">
        <v>587</v>
      </c>
      <c r="AC5" s="61" t="s">
        <v>586</v>
      </c>
      <c r="AD5" s="61" t="s">
        <v>588</v>
      </c>
      <c r="AE5" s="61" t="s">
        <v>589</v>
      </c>
      <c r="AF5" s="61" t="s">
        <v>590</v>
      </c>
      <c r="AG5" s="123">
        <v>21</v>
      </c>
      <c r="AH5" s="106" cm="1">
        <f t="array" ref="AH5">IF(COUNTA('Loan Outstanding Report'!$BI$5:$BI$35)=0,"",SUMPRODUCT(--(FREQUENCY(IF('Loan Outstanding Report'!$BI$5:$BI$35&lt;&gt;"",MATCH('Loan Outstanding Report'!$S$5:$S$35,'Loan Outstanding Report'!$S$5:$S$35,0)),ROW('Loan Outstanding Report'!$S$5:$S$35)-ROW('Loan Outstanding Report'!S5)+1)&gt;0)))</f>
        <v>28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33860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33860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4</v>
      </c>
      <c r="AN5" s="61">
        <v>46191</v>
      </c>
      <c r="AO5" s="75" t="s">
        <v>591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1" t="s">
        <v>81</v>
      </c>
      <c r="I3" s="131"/>
      <c r="J3" s="131"/>
      <c r="K3" s="131"/>
      <c r="L3" s="131"/>
      <c r="M3" s="131"/>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MP0540</v>
      </c>
      <c r="C5" s="50" t="str">
        <f>IF('Fraud Investigation Report'!D5="", "", 'Fraud Investigation Report'!D5)</f>
        <v>Kareli</v>
      </c>
      <c r="D5" s="73" t="str">
        <f>IF(OR('Fraud Investigation Report'!R5="", 'Fraud Investigation Report'!R5=0), "", 'Fraud Investigation Report'!R5)</f>
        <v>Digpal Jatav</v>
      </c>
      <c r="E5" s="73" t="str">
        <f>IF(OR('Fraud Investigation Report'!T5="", 'Fraud Investigation Report'!T5=0), "", 'Fraud Investigation Report'!T5)</f>
        <v>SF0075561</v>
      </c>
      <c r="F5" s="73" t="str">
        <f>IF(OR('Fraud Investigation Report'!S5="", 'Fraud Investigation Report'!S5=0), "", 'Fraud Investigation Report'!S5)</f>
        <v xml:space="preserve">Credit Assistant </v>
      </c>
      <c r="G5" s="50" t="str">
        <f>IF('Fraud Investigation Report'!J5="", "", 'Fraud Investigation Report'!J5)</f>
        <v>FN26-27-00125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33860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33860</v>
      </c>
      <c r="O5" s="104">
        <f>IFERROR('Fraud Investigation Report'!AJ5+'Fraud Investigation Report'!AK5,"")</f>
        <v>0</v>
      </c>
      <c r="P5" s="103">
        <f>IF(AND(N5="", O5=""), "", IF(O5="", N5, N5 - IF(ISNUMBER(O5), O5, 0)))</f>
        <v>33860</v>
      </c>
      <c r="Q5" s="49" t="s">
        <v>222</v>
      </c>
      <c r="R5" s="94" t="s">
        <v>578</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pageSetUpPr fitToPage="1"/>
  </sheetPr>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3" t="s">
        <v>2</v>
      </c>
      <c r="B1" s="134"/>
      <c r="C1" s="134"/>
      <c r="D1" s="134"/>
      <c r="E1" s="135"/>
    </row>
    <row r="2" spans="1:5" ht="18.5" x14ac:dyDescent="0.45">
      <c r="A2" s="14"/>
      <c r="B2" s="136" t="s">
        <v>223</v>
      </c>
      <c r="C2" s="136"/>
      <c r="D2" s="136"/>
      <c r="E2" s="15"/>
    </row>
    <row r="3" spans="1:5" ht="14.5" x14ac:dyDescent="0.35">
      <c r="A3" s="16" t="s">
        <v>1</v>
      </c>
      <c r="B3" s="16" t="s">
        <v>0</v>
      </c>
      <c r="C3" s="16" t="s">
        <v>62</v>
      </c>
      <c r="D3" s="16" t="s">
        <v>63</v>
      </c>
      <c r="E3" s="16" t="s">
        <v>5</v>
      </c>
    </row>
    <row r="4" spans="1:5" ht="24" customHeight="1" x14ac:dyDescent="0.35">
      <c r="A4" s="40" t="s">
        <v>253</v>
      </c>
      <c r="B4" s="41" t="s">
        <v>254</v>
      </c>
      <c r="C4" s="41" t="s">
        <v>254</v>
      </c>
      <c r="D4" s="41" t="s">
        <v>255</v>
      </c>
      <c r="E4" s="41" t="s">
        <v>256</v>
      </c>
    </row>
    <row r="5" spans="1:5" ht="35.25" customHeight="1" x14ac:dyDescent="0.35">
      <c r="A5" s="17" t="s">
        <v>4</v>
      </c>
      <c r="B5" s="17" t="s">
        <v>92</v>
      </c>
      <c r="C5" s="17" t="s">
        <v>193</v>
      </c>
      <c r="D5" s="17" t="s">
        <v>93</v>
      </c>
      <c r="E5" s="17" t="s">
        <v>64</v>
      </c>
    </row>
    <row r="6" spans="1:5" ht="25.5" customHeight="1" x14ac:dyDescent="0.35">
      <c r="A6" s="42" t="s">
        <v>257</v>
      </c>
      <c r="B6" s="18">
        <v>46168</v>
      </c>
      <c r="C6" s="18">
        <v>46167</v>
      </c>
      <c r="D6" s="18">
        <v>46168</v>
      </c>
      <c r="E6" s="19">
        <v>0.29166666666666669</v>
      </c>
    </row>
    <row r="7" spans="1:5" ht="15.5" x14ac:dyDescent="0.35">
      <c r="A7" s="137" t="s">
        <v>65</v>
      </c>
      <c r="B7" s="138"/>
      <c r="C7" s="138"/>
      <c r="D7" s="138"/>
      <c r="E7" s="138"/>
    </row>
    <row r="8" spans="1:5" ht="15" customHeight="1" x14ac:dyDescent="0.35">
      <c r="A8" s="139" t="s">
        <v>66</v>
      </c>
      <c r="B8" s="141" t="s">
        <v>86</v>
      </c>
      <c r="C8" s="142"/>
      <c r="D8" s="143" t="s">
        <v>67</v>
      </c>
      <c r="E8" s="144"/>
    </row>
    <row r="9" spans="1:5" ht="14.5" x14ac:dyDescent="0.35">
      <c r="A9" s="140"/>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45" t="s">
        <v>91</v>
      </c>
      <c r="B20" s="146"/>
      <c r="C20" s="32">
        <v>0</v>
      </c>
      <c r="D20" s="33" t="s">
        <v>85</v>
      </c>
      <c r="E20" s="34">
        <v>0</v>
      </c>
    </row>
    <row r="21" spans="1:5" ht="30" customHeight="1" x14ac:dyDescent="0.35">
      <c r="A21" s="147" t="s">
        <v>82</v>
      </c>
      <c r="B21" s="148"/>
      <c r="C21" s="34">
        <v>0</v>
      </c>
      <c r="D21" s="33" t="s">
        <v>83</v>
      </c>
      <c r="E21" s="34">
        <v>0</v>
      </c>
    </row>
    <row r="22" spans="1:5" ht="30" customHeight="1" x14ac:dyDescent="0.35">
      <c r="A22" s="147" t="s">
        <v>72</v>
      </c>
      <c r="B22" s="148"/>
      <c r="C22" s="34">
        <v>0</v>
      </c>
      <c r="D22" s="35" t="s">
        <v>73</v>
      </c>
      <c r="E22" s="34"/>
    </row>
    <row r="23" spans="1:5" ht="30" customHeight="1" x14ac:dyDescent="0.35">
      <c r="A23" s="147" t="s">
        <v>74</v>
      </c>
      <c r="B23" s="148"/>
      <c r="C23" s="52">
        <f>(C19+C21)-(E20+E21)-E19</f>
        <v>0</v>
      </c>
      <c r="D23" s="53" t="s">
        <v>192</v>
      </c>
      <c r="E23" s="34"/>
    </row>
    <row r="24" spans="1:5" ht="82.5" customHeight="1" x14ac:dyDescent="0.35">
      <c r="A24" s="33" t="s">
        <v>225</v>
      </c>
      <c r="B24" s="132"/>
      <c r="C24" s="132"/>
      <c r="D24" s="132"/>
      <c r="E24" s="132"/>
    </row>
    <row r="25" spans="1:5" ht="57.75" customHeight="1" x14ac:dyDescent="0.35">
      <c r="A25" s="36" t="s">
        <v>75</v>
      </c>
      <c r="B25" s="155"/>
      <c r="C25" s="155"/>
      <c r="D25" s="155"/>
      <c r="E25" s="155"/>
    </row>
    <row r="26" spans="1:5" ht="20.149999999999999" customHeight="1" x14ac:dyDescent="0.35">
      <c r="A26" s="160" t="s">
        <v>169</v>
      </c>
      <c r="B26" s="160"/>
      <c r="C26" s="160"/>
      <c r="D26" s="160"/>
      <c r="E26" s="160"/>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58" t="s">
        <v>195</v>
      </c>
      <c r="E29" s="159"/>
    </row>
    <row r="30" spans="1:5" ht="40.15" customHeight="1" x14ac:dyDescent="0.35">
      <c r="A30" s="85"/>
      <c r="B30" s="85"/>
      <c r="C30" s="86" t="str">
        <f>IF(AND(A30="",B30=""),"",A30-B30)</f>
        <v/>
      </c>
      <c r="D30" s="161"/>
      <c r="E30" s="162"/>
    </row>
    <row r="31" spans="1:5" ht="15" customHeight="1" x14ac:dyDescent="0.35">
      <c r="A31" s="163"/>
      <c r="B31" s="164"/>
      <c r="C31" s="164"/>
      <c r="D31" s="164"/>
      <c r="E31" s="165"/>
    </row>
    <row r="32" spans="1:5" ht="24.75" customHeight="1" x14ac:dyDescent="0.35">
      <c r="A32" s="37" t="s">
        <v>196</v>
      </c>
      <c r="B32" s="38" t="s">
        <v>569</v>
      </c>
      <c r="C32" s="37" t="s">
        <v>76</v>
      </c>
      <c r="D32" s="156" t="s">
        <v>572</v>
      </c>
      <c r="E32" s="157"/>
    </row>
    <row r="33" spans="1:5" ht="18" customHeight="1" x14ac:dyDescent="0.35">
      <c r="A33" s="37" t="s">
        <v>77</v>
      </c>
      <c r="B33" s="118" t="s">
        <v>570</v>
      </c>
      <c r="C33" s="39" t="s">
        <v>78</v>
      </c>
      <c r="D33" s="149" t="s">
        <v>571</v>
      </c>
      <c r="E33" s="150"/>
    </row>
    <row r="34" spans="1:5" ht="26" x14ac:dyDescent="0.35">
      <c r="A34" s="39" t="s">
        <v>197</v>
      </c>
      <c r="B34" s="118" t="s">
        <v>573</v>
      </c>
      <c r="C34" s="39" t="s">
        <v>198</v>
      </c>
      <c r="D34" s="151" t="s">
        <v>575</v>
      </c>
      <c r="E34" s="152"/>
    </row>
    <row r="35" spans="1:5" ht="26" x14ac:dyDescent="0.35">
      <c r="A35" s="39" t="s">
        <v>199</v>
      </c>
      <c r="B35" s="118" t="s">
        <v>574</v>
      </c>
      <c r="C35" s="39" t="s">
        <v>201</v>
      </c>
      <c r="D35" s="151" t="s">
        <v>576</v>
      </c>
      <c r="E35" s="152"/>
    </row>
    <row r="36" spans="1:5" ht="25.5" customHeight="1" x14ac:dyDescent="0.35">
      <c r="A36" s="39" t="s">
        <v>200</v>
      </c>
      <c r="B36" s="119" t="s">
        <v>568</v>
      </c>
      <c r="C36" s="39" t="s">
        <v>202</v>
      </c>
      <c r="D36" s="153" t="s">
        <v>577</v>
      </c>
      <c r="E36" s="15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scale="88"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9" zoomScaleNormal="100" workbookViewId="0">
      <selection activeCell="R5" sqref="R5:R17"/>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MP0540</v>
      </c>
      <c r="C5" s="60" t="str">
        <f>IF('Loan Outstanding Report'!$H$5="", "", 'Loan Outstanding Report'!$H$5)</f>
        <v>Kareli</v>
      </c>
      <c r="D5" s="120" t="s">
        <v>565</v>
      </c>
      <c r="E5" s="66">
        <v>46169</v>
      </c>
      <c r="F5" s="92" t="s">
        <v>566</v>
      </c>
      <c r="G5" s="49" t="s">
        <v>567</v>
      </c>
      <c r="H5" s="49" t="s">
        <v>568</v>
      </c>
      <c r="I5" s="49" t="s">
        <v>279</v>
      </c>
      <c r="J5" s="49" t="s">
        <v>281</v>
      </c>
      <c r="K5" s="49" t="s">
        <v>283</v>
      </c>
      <c r="L5" s="11">
        <v>354265856</v>
      </c>
      <c r="M5" s="67" t="s">
        <v>354</v>
      </c>
      <c r="N5" s="49">
        <v>52000</v>
      </c>
      <c r="O5" s="49">
        <v>2780</v>
      </c>
      <c r="P5" s="67" t="s">
        <v>126</v>
      </c>
      <c r="Q5" s="88">
        <v>45993</v>
      </c>
      <c r="R5" s="49">
        <v>2780</v>
      </c>
      <c r="S5" s="49">
        <v>0</v>
      </c>
      <c r="T5" s="49">
        <v>0</v>
      </c>
      <c r="U5" s="68">
        <f t="shared" ref="U5:U69" si="0">IF(AND(ISBLANK(R5),ISBLANK(S5),ISBLANK(T5)),"",R5-(S5+T5))</f>
        <v>2780</v>
      </c>
      <c r="V5" s="42" t="s">
        <v>181</v>
      </c>
      <c r="W5" s="69" t="s">
        <v>472</v>
      </c>
    </row>
    <row r="6" spans="1:23" ht="30" customHeight="1" x14ac:dyDescent="0.3">
      <c r="A6" s="65">
        <v>2</v>
      </c>
      <c r="B6" s="60" t="str">
        <f>IF(J6&lt;&gt;"", $B$5, "")</f>
        <v>MP0540</v>
      </c>
      <c r="C6" s="50" t="str">
        <f>IF(J6&lt;&gt;"", $C$5, "")</f>
        <v>Kareli</v>
      </c>
      <c r="D6" s="50" t="str">
        <f>IF(J6&lt;&gt;"", $D$5, "")</f>
        <v>FN26-27-00125</v>
      </c>
      <c r="E6" s="66">
        <v>46169</v>
      </c>
      <c r="F6" s="50" t="str">
        <f>IF(J6&lt;&gt;"", $F$5, "")</f>
        <v>Digpal Jatav</v>
      </c>
      <c r="G6" s="50" t="str">
        <f>IF(J6&lt;&gt;"", $G$5, "")</f>
        <v>SF0075561</v>
      </c>
      <c r="H6" s="50" t="str">
        <f>IF(J6&lt;&gt;"", $H$5, "")</f>
        <v xml:space="preserve">Credit Assistant </v>
      </c>
      <c r="I6" s="49" t="s">
        <v>279</v>
      </c>
      <c r="J6" s="49" t="s">
        <v>281</v>
      </c>
      <c r="K6" s="49" t="s">
        <v>283</v>
      </c>
      <c r="L6" s="11">
        <v>358409481</v>
      </c>
      <c r="M6" s="67" t="s">
        <v>422</v>
      </c>
      <c r="N6" s="49">
        <v>30000</v>
      </c>
      <c r="O6" s="49">
        <v>2010</v>
      </c>
      <c r="P6" s="67" t="s">
        <v>126</v>
      </c>
      <c r="Q6" s="67">
        <v>45937</v>
      </c>
      <c r="R6" s="49">
        <v>2010</v>
      </c>
      <c r="S6" s="49">
        <v>0</v>
      </c>
      <c r="T6" s="49">
        <v>0</v>
      </c>
      <c r="U6" s="68">
        <f t="shared" si="0"/>
        <v>2010</v>
      </c>
      <c r="V6" s="42" t="s">
        <v>181</v>
      </c>
      <c r="W6" s="69" t="s">
        <v>471</v>
      </c>
    </row>
    <row r="7" spans="1:23" ht="30" customHeight="1" x14ac:dyDescent="0.3">
      <c r="A7" s="65">
        <v>3</v>
      </c>
      <c r="B7" s="60" t="str">
        <f t="shared" ref="B7:B70" si="1">IF(J7&lt;&gt;"", $B$5, "")</f>
        <v>MP0540</v>
      </c>
      <c r="C7" s="50" t="str">
        <f t="shared" ref="C7:C70" si="2">IF(J7&lt;&gt;"", $C$5, "")</f>
        <v>Kareli</v>
      </c>
      <c r="D7" s="50" t="str">
        <f t="shared" ref="D7:D70" si="3">IF(J7&lt;&gt;"", $D$5, "")</f>
        <v>FN26-27-00125</v>
      </c>
      <c r="E7" s="66">
        <v>46169</v>
      </c>
      <c r="F7" s="50" t="str">
        <f t="shared" ref="F7:F70" si="4">IF(J7&lt;&gt;"", $F$5, "")</f>
        <v>Digpal Jatav</v>
      </c>
      <c r="G7" s="50" t="str">
        <f t="shared" ref="G7:G70" si="5">IF(J7&lt;&gt;"", $G$5, "")</f>
        <v>SF0075561</v>
      </c>
      <c r="H7" s="50" t="str">
        <f t="shared" ref="H7:H70" si="6">IF(J7&lt;&gt;"", $H$5, "")</f>
        <v xml:space="preserve">Credit Assistant </v>
      </c>
      <c r="I7" s="49" t="s">
        <v>279</v>
      </c>
      <c r="J7" s="49" t="s">
        <v>281</v>
      </c>
      <c r="K7" s="49" t="s">
        <v>283</v>
      </c>
      <c r="L7" s="11">
        <v>358409481</v>
      </c>
      <c r="M7" s="67" t="s">
        <v>422</v>
      </c>
      <c r="N7" s="49">
        <v>30000</v>
      </c>
      <c r="O7" s="49">
        <v>2010</v>
      </c>
      <c r="P7" s="67" t="s">
        <v>126</v>
      </c>
      <c r="Q7" s="67">
        <v>45998</v>
      </c>
      <c r="R7" s="49">
        <v>2010</v>
      </c>
      <c r="S7" s="49">
        <v>0</v>
      </c>
      <c r="T7" s="49">
        <v>0</v>
      </c>
      <c r="U7" s="68">
        <f t="shared" si="0"/>
        <v>2010</v>
      </c>
      <c r="V7" s="42" t="s">
        <v>181</v>
      </c>
      <c r="W7" s="69" t="s">
        <v>471</v>
      </c>
    </row>
    <row r="8" spans="1:23" ht="30" customHeight="1" x14ac:dyDescent="0.3">
      <c r="A8" s="65">
        <v>4</v>
      </c>
      <c r="B8" s="60" t="str">
        <f t="shared" si="1"/>
        <v>MP0540</v>
      </c>
      <c r="C8" s="50" t="str">
        <f t="shared" si="2"/>
        <v>Kareli</v>
      </c>
      <c r="D8" s="50" t="str">
        <f t="shared" si="3"/>
        <v>FN26-27-00125</v>
      </c>
      <c r="E8" s="66">
        <v>46169</v>
      </c>
      <c r="F8" s="50" t="str">
        <f t="shared" si="4"/>
        <v>Digpal Jatav</v>
      </c>
      <c r="G8" s="50" t="str">
        <f t="shared" si="5"/>
        <v>SF0075561</v>
      </c>
      <c r="H8" s="50" t="str">
        <f t="shared" si="6"/>
        <v xml:space="preserve">Credit Assistant </v>
      </c>
      <c r="I8" s="49" t="s">
        <v>279</v>
      </c>
      <c r="J8" s="49" t="s">
        <v>281</v>
      </c>
      <c r="K8" s="49" t="s">
        <v>283</v>
      </c>
      <c r="L8" s="11">
        <v>358409481</v>
      </c>
      <c r="M8" s="67" t="s">
        <v>422</v>
      </c>
      <c r="N8" s="49">
        <v>30000</v>
      </c>
      <c r="O8" s="49">
        <v>2010</v>
      </c>
      <c r="P8" s="67" t="s">
        <v>126</v>
      </c>
      <c r="Q8" s="67">
        <v>46028</v>
      </c>
      <c r="R8" s="49">
        <v>2010</v>
      </c>
      <c r="S8" s="49">
        <v>0</v>
      </c>
      <c r="T8" s="49">
        <v>0</v>
      </c>
      <c r="U8" s="68">
        <f t="shared" si="0"/>
        <v>2010</v>
      </c>
      <c r="V8" s="42" t="s">
        <v>181</v>
      </c>
      <c r="W8" s="69" t="s">
        <v>471</v>
      </c>
    </row>
    <row r="9" spans="1:23" ht="30" customHeight="1" x14ac:dyDescent="0.3">
      <c r="A9" s="65">
        <v>5</v>
      </c>
      <c r="B9" s="60" t="str">
        <f t="shared" si="1"/>
        <v>MP0540</v>
      </c>
      <c r="C9" s="50" t="str">
        <f t="shared" si="2"/>
        <v>Kareli</v>
      </c>
      <c r="D9" s="50" t="str">
        <f t="shared" si="3"/>
        <v>FN26-27-00125</v>
      </c>
      <c r="E9" s="66">
        <v>46169</v>
      </c>
      <c r="F9" s="50" t="str">
        <f t="shared" si="4"/>
        <v>Digpal Jatav</v>
      </c>
      <c r="G9" s="50" t="str">
        <f t="shared" si="5"/>
        <v>SF0075561</v>
      </c>
      <c r="H9" s="50" t="str">
        <f t="shared" si="6"/>
        <v xml:space="preserve">Credit Assistant </v>
      </c>
      <c r="I9" s="49" t="s">
        <v>279</v>
      </c>
      <c r="J9" s="49" t="s">
        <v>281</v>
      </c>
      <c r="K9" s="49" t="s">
        <v>283</v>
      </c>
      <c r="L9" s="11">
        <v>358409481</v>
      </c>
      <c r="M9" s="67" t="s">
        <v>422</v>
      </c>
      <c r="N9" s="49">
        <v>30000</v>
      </c>
      <c r="O9" s="49">
        <v>2010</v>
      </c>
      <c r="P9" s="67" t="s">
        <v>126</v>
      </c>
      <c r="Q9" s="67">
        <v>46056</v>
      </c>
      <c r="R9" s="49">
        <v>2010</v>
      </c>
      <c r="S9" s="49">
        <v>0</v>
      </c>
      <c r="T9" s="49">
        <v>0</v>
      </c>
      <c r="U9" s="68">
        <f t="shared" si="0"/>
        <v>2010</v>
      </c>
      <c r="V9" s="42" t="s">
        <v>181</v>
      </c>
      <c r="W9" s="69" t="s">
        <v>471</v>
      </c>
    </row>
    <row r="10" spans="1:23" ht="30" customHeight="1" x14ac:dyDescent="0.3">
      <c r="A10" s="65">
        <v>6</v>
      </c>
      <c r="B10" s="60" t="str">
        <f t="shared" si="1"/>
        <v>MP0540</v>
      </c>
      <c r="C10" s="50" t="str">
        <f t="shared" si="2"/>
        <v>Kareli</v>
      </c>
      <c r="D10" s="50" t="str">
        <f t="shared" si="3"/>
        <v>FN26-27-00125</v>
      </c>
      <c r="E10" s="66">
        <v>46168</v>
      </c>
      <c r="F10" s="50" t="str">
        <f t="shared" si="4"/>
        <v>Digpal Jatav</v>
      </c>
      <c r="G10" s="50" t="str">
        <f t="shared" si="5"/>
        <v>SF0075561</v>
      </c>
      <c r="H10" s="50" t="str">
        <f t="shared" si="6"/>
        <v xml:space="preserve">Credit Assistant </v>
      </c>
      <c r="I10" s="49" t="s">
        <v>272</v>
      </c>
      <c r="J10" s="49" t="s">
        <v>299</v>
      </c>
      <c r="K10" s="49" t="s">
        <v>300</v>
      </c>
      <c r="L10" s="11">
        <v>356278101</v>
      </c>
      <c r="M10" s="67" t="s">
        <v>379</v>
      </c>
      <c r="N10" s="49">
        <v>52000</v>
      </c>
      <c r="O10" s="49">
        <v>2780</v>
      </c>
      <c r="P10" s="67" t="s">
        <v>126</v>
      </c>
      <c r="Q10" s="67">
        <v>45944</v>
      </c>
      <c r="R10" s="49">
        <v>2780</v>
      </c>
      <c r="S10" s="49">
        <v>0</v>
      </c>
      <c r="T10" s="49">
        <v>0</v>
      </c>
      <c r="U10" s="68">
        <f t="shared" si="0"/>
        <v>2780</v>
      </c>
      <c r="V10" s="42" t="s">
        <v>181</v>
      </c>
      <c r="W10" s="69" t="s">
        <v>475</v>
      </c>
    </row>
    <row r="11" spans="1:23" ht="30" customHeight="1" x14ac:dyDescent="0.3">
      <c r="A11" s="65">
        <v>7</v>
      </c>
      <c r="B11" s="60" t="str">
        <f t="shared" si="1"/>
        <v>MP0540</v>
      </c>
      <c r="C11" s="50" t="str">
        <f t="shared" si="2"/>
        <v>Kareli</v>
      </c>
      <c r="D11" s="50" t="str">
        <f t="shared" si="3"/>
        <v>FN26-27-00125</v>
      </c>
      <c r="E11" s="66">
        <v>46168</v>
      </c>
      <c r="F11" s="50" t="str">
        <f t="shared" si="4"/>
        <v>Digpal Jatav</v>
      </c>
      <c r="G11" s="50" t="str">
        <f t="shared" si="5"/>
        <v>SF0075561</v>
      </c>
      <c r="H11" s="50" t="str">
        <f t="shared" si="6"/>
        <v xml:space="preserve">Credit Assistant </v>
      </c>
      <c r="I11" s="49" t="s">
        <v>272</v>
      </c>
      <c r="J11" s="49" t="s">
        <v>299</v>
      </c>
      <c r="K11" s="49" t="s">
        <v>300</v>
      </c>
      <c r="L11" s="11">
        <v>356278101</v>
      </c>
      <c r="M11" s="67" t="s">
        <v>379</v>
      </c>
      <c r="N11" s="49">
        <v>52000</v>
      </c>
      <c r="O11" s="49">
        <v>2780</v>
      </c>
      <c r="P11" s="67" t="s">
        <v>126</v>
      </c>
      <c r="Q11" s="67">
        <v>45972</v>
      </c>
      <c r="R11" s="49">
        <v>2780</v>
      </c>
      <c r="S11" s="49">
        <v>0</v>
      </c>
      <c r="T11" s="49">
        <v>0</v>
      </c>
      <c r="U11" s="68">
        <f t="shared" si="0"/>
        <v>2780</v>
      </c>
      <c r="V11" s="42" t="s">
        <v>181</v>
      </c>
      <c r="W11" s="69" t="s">
        <v>475</v>
      </c>
    </row>
    <row r="12" spans="1:23" ht="30" customHeight="1" x14ac:dyDescent="0.3">
      <c r="A12" s="65">
        <v>8</v>
      </c>
      <c r="B12" s="60" t="str">
        <f t="shared" si="1"/>
        <v>MP0540</v>
      </c>
      <c r="C12" s="50" t="str">
        <f t="shared" si="2"/>
        <v>Kareli</v>
      </c>
      <c r="D12" s="50" t="str">
        <f t="shared" si="3"/>
        <v>FN26-27-00125</v>
      </c>
      <c r="E12" s="66">
        <v>46168</v>
      </c>
      <c r="F12" s="50" t="str">
        <f t="shared" si="4"/>
        <v>Digpal Jatav</v>
      </c>
      <c r="G12" s="50" t="str">
        <f t="shared" si="5"/>
        <v>SF0075561</v>
      </c>
      <c r="H12" s="50" t="str">
        <f t="shared" si="6"/>
        <v xml:space="preserve">Credit Assistant </v>
      </c>
      <c r="I12" s="49" t="s">
        <v>272</v>
      </c>
      <c r="J12" s="49" t="s">
        <v>299</v>
      </c>
      <c r="K12" s="49" t="s">
        <v>300</v>
      </c>
      <c r="L12" s="11">
        <v>356278101</v>
      </c>
      <c r="M12" s="67" t="s">
        <v>379</v>
      </c>
      <c r="N12" s="49">
        <v>52000</v>
      </c>
      <c r="O12" s="49">
        <v>2780</v>
      </c>
      <c r="P12" s="67" t="s">
        <v>126</v>
      </c>
      <c r="Q12" s="67">
        <v>46091</v>
      </c>
      <c r="R12" s="49">
        <v>2780</v>
      </c>
      <c r="S12" s="49">
        <v>0</v>
      </c>
      <c r="T12" s="49">
        <v>0</v>
      </c>
      <c r="U12" s="68">
        <f t="shared" si="0"/>
        <v>2780</v>
      </c>
      <c r="V12" s="42" t="s">
        <v>181</v>
      </c>
      <c r="W12" s="69" t="s">
        <v>475</v>
      </c>
    </row>
    <row r="13" spans="1:23" ht="30" customHeight="1" x14ac:dyDescent="0.3">
      <c r="A13" s="65">
        <v>9</v>
      </c>
      <c r="B13" s="60" t="str">
        <f t="shared" si="1"/>
        <v>MP0540</v>
      </c>
      <c r="C13" s="50" t="str">
        <f t="shared" si="2"/>
        <v>Kareli</v>
      </c>
      <c r="D13" s="50" t="str">
        <f t="shared" si="3"/>
        <v>FN26-27-00125</v>
      </c>
      <c r="E13" s="66">
        <v>46168</v>
      </c>
      <c r="F13" s="50" t="str">
        <f t="shared" si="4"/>
        <v>Digpal Jatav</v>
      </c>
      <c r="G13" s="50" t="str">
        <f t="shared" si="5"/>
        <v>SF0075561</v>
      </c>
      <c r="H13" s="50" t="str">
        <f t="shared" si="6"/>
        <v xml:space="preserve">Credit Assistant </v>
      </c>
      <c r="I13" s="49" t="s">
        <v>272</v>
      </c>
      <c r="J13" s="49" t="s">
        <v>299</v>
      </c>
      <c r="K13" s="49" t="s">
        <v>300</v>
      </c>
      <c r="L13" s="11">
        <v>356278101</v>
      </c>
      <c r="M13" s="67" t="s">
        <v>379</v>
      </c>
      <c r="N13" s="49">
        <v>52000</v>
      </c>
      <c r="O13" s="49">
        <v>2780</v>
      </c>
      <c r="P13" s="67" t="s">
        <v>126</v>
      </c>
      <c r="Q13" s="67">
        <v>46116</v>
      </c>
      <c r="R13" s="49">
        <v>3080</v>
      </c>
      <c r="S13" s="49">
        <v>0</v>
      </c>
      <c r="T13" s="49">
        <v>0</v>
      </c>
      <c r="U13" s="68">
        <f t="shared" si="0"/>
        <v>3080</v>
      </c>
      <c r="V13" s="42" t="s">
        <v>182</v>
      </c>
      <c r="W13" s="69" t="s">
        <v>475</v>
      </c>
    </row>
    <row r="14" spans="1:23" ht="30" customHeight="1" x14ac:dyDescent="0.3">
      <c r="A14" s="65">
        <v>10</v>
      </c>
      <c r="B14" s="60" t="str">
        <f t="shared" si="1"/>
        <v>MP0540</v>
      </c>
      <c r="C14" s="50" t="str">
        <f t="shared" si="2"/>
        <v>Kareli</v>
      </c>
      <c r="D14" s="50" t="str">
        <f t="shared" si="3"/>
        <v>FN26-27-00125</v>
      </c>
      <c r="E14" s="66">
        <v>46168</v>
      </c>
      <c r="F14" s="50" t="str">
        <f t="shared" si="4"/>
        <v>Digpal Jatav</v>
      </c>
      <c r="G14" s="50" t="str">
        <f t="shared" si="5"/>
        <v>SF0075561</v>
      </c>
      <c r="H14" s="50" t="str">
        <f t="shared" si="6"/>
        <v xml:space="preserve">Credit Assistant </v>
      </c>
      <c r="I14" s="49" t="s">
        <v>301</v>
      </c>
      <c r="J14" s="49" t="s">
        <v>322</v>
      </c>
      <c r="K14" s="49" t="s">
        <v>323</v>
      </c>
      <c r="L14" s="11">
        <v>357799383</v>
      </c>
      <c r="M14" s="67" t="s">
        <v>410</v>
      </c>
      <c r="N14" s="49">
        <v>80000</v>
      </c>
      <c r="O14" s="49">
        <v>4270</v>
      </c>
      <c r="P14" s="67" t="s">
        <v>126</v>
      </c>
      <c r="Q14" s="67">
        <v>45814</v>
      </c>
      <c r="R14" s="49">
        <v>3820</v>
      </c>
      <c r="S14" s="49">
        <v>0</v>
      </c>
      <c r="T14" s="49">
        <v>0</v>
      </c>
      <c r="U14" s="68">
        <f t="shared" si="0"/>
        <v>3820</v>
      </c>
      <c r="V14" s="42" t="s">
        <v>182</v>
      </c>
      <c r="W14" s="69" t="s">
        <v>477</v>
      </c>
    </row>
    <row r="15" spans="1:23" ht="30" customHeight="1" x14ac:dyDescent="0.3">
      <c r="A15" s="65">
        <v>11</v>
      </c>
      <c r="B15" s="60" t="str">
        <f t="shared" si="1"/>
        <v>MP0540</v>
      </c>
      <c r="C15" s="50" t="str">
        <f t="shared" si="2"/>
        <v>Kareli</v>
      </c>
      <c r="D15" s="50" t="str">
        <f t="shared" si="3"/>
        <v>FN26-27-00125</v>
      </c>
      <c r="E15" s="66">
        <v>46168</v>
      </c>
      <c r="F15" s="50" t="str">
        <f t="shared" si="4"/>
        <v>Digpal Jatav</v>
      </c>
      <c r="G15" s="50" t="str">
        <f t="shared" si="5"/>
        <v>SF0075561</v>
      </c>
      <c r="H15" s="50" t="str">
        <f t="shared" si="6"/>
        <v xml:space="preserve">Credit Assistant </v>
      </c>
      <c r="I15" s="49" t="s">
        <v>301</v>
      </c>
      <c r="J15" s="49" t="s">
        <v>322</v>
      </c>
      <c r="K15" s="49" t="s">
        <v>323</v>
      </c>
      <c r="L15" s="11">
        <v>357799383</v>
      </c>
      <c r="M15" s="67" t="s">
        <v>410</v>
      </c>
      <c r="N15" s="49">
        <v>80000</v>
      </c>
      <c r="O15" s="49">
        <v>4270</v>
      </c>
      <c r="P15" s="67" t="s">
        <v>126</v>
      </c>
      <c r="Q15" s="67">
        <v>45876</v>
      </c>
      <c r="R15" s="49">
        <v>3000</v>
      </c>
      <c r="S15" s="49">
        <v>0</v>
      </c>
      <c r="T15" s="49">
        <v>0</v>
      </c>
      <c r="U15" s="68">
        <f t="shared" si="0"/>
        <v>3000</v>
      </c>
      <c r="V15" s="42" t="s">
        <v>182</v>
      </c>
      <c r="W15" s="69" t="s">
        <v>477</v>
      </c>
    </row>
    <row r="16" spans="1:23" ht="30" customHeight="1" x14ac:dyDescent="0.3">
      <c r="A16" s="65">
        <v>12</v>
      </c>
      <c r="B16" s="60" t="str">
        <f t="shared" si="1"/>
        <v>MP0540</v>
      </c>
      <c r="C16" s="50" t="str">
        <f t="shared" si="2"/>
        <v>Kareli</v>
      </c>
      <c r="D16" s="50" t="str">
        <f t="shared" si="3"/>
        <v>FN26-27-00125</v>
      </c>
      <c r="E16" s="66">
        <v>46168</v>
      </c>
      <c r="F16" s="50" t="str">
        <f t="shared" si="4"/>
        <v>Digpal Jatav</v>
      </c>
      <c r="G16" s="50" t="str">
        <f t="shared" si="5"/>
        <v>SF0075561</v>
      </c>
      <c r="H16" s="50" t="str">
        <f t="shared" si="6"/>
        <v xml:space="preserve">Credit Assistant </v>
      </c>
      <c r="I16" s="49" t="s">
        <v>301</v>
      </c>
      <c r="J16" s="49" t="s">
        <v>322</v>
      </c>
      <c r="K16" s="49" t="s">
        <v>323</v>
      </c>
      <c r="L16" s="11">
        <v>357799383</v>
      </c>
      <c r="M16" s="67" t="s">
        <v>410</v>
      </c>
      <c r="N16" s="49">
        <v>80000</v>
      </c>
      <c r="O16" s="49">
        <v>4270</v>
      </c>
      <c r="P16" s="67" t="s">
        <v>126</v>
      </c>
      <c r="Q16" s="67">
        <v>45918</v>
      </c>
      <c r="R16" s="49">
        <v>1000</v>
      </c>
      <c r="S16" s="49">
        <v>0</v>
      </c>
      <c r="T16" s="49">
        <v>0</v>
      </c>
      <c r="U16" s="68">
        <f t="shared" si="0"/>
        <v>1000</v>
      </c>
      <c r="V16" s="42" t="s">
        <v>182</v>
      </c>
      <c r="W16" s="69" t="s">
        <v>477</v>
      </c>
    </row>
    <row r="17" spans="1:23" ht="30" customHeight="1" x14ac:dyDescent="0.3">
      <c r="A17" s="65">
        <v>13</v>
      </c>
      <c r="B17" s="60" t="str">
        <f t="shared" si="1"/>
        <v>MP0540</v>
      </c>
      <c r="C17" s="50" t="str">
        <f t="shared" si="2"/>
        <v>Kareli</v>
      </c>
      <c r="D17" s="50" t="str">
        <f t="shared" si="3"/>
        <v>FN26-27-00125</v>
      </c>
      <c r="E17" s="66">
        <v>46169</v>
      </c>
      <c r="F17" s="50" t="str">
        <f t="shared" si="4"/>
        <v>Digpal Jatav</v>
      </c>
      <c r="G17" s="50" t="str">
        <f t="shared" si="5"/>
        <v>SF0075561</v>
      </c>
      <c r="H17" s="50" t="str">
        <f t="shared" si="6"/>
        <v xml:space="preserve">Credit Assistant </v>
      </c>
      <c r="I17" s="49" t="s">
        <v>263</v>
      </c>
      <c r="J17" s="49" t="s">
        <v>305</v>
      </c>
      <c r="K17" s="49" t="s">
        <v>306</v>
      </c>
      <c r="L17" s="11">
        <v>358811225</v>
      </c>
      <c r="M17" s="67" t="s">
        <v>426</v>
      </c>
      <c r="N17" s="49">
        <v>72000</v>
      </c>
      <c r="O17" s="49">
        <v>3800</v>
      </c>
      <c r="P17" s="67" t="s">
        <v>126</v>
      </c>
      <c r="Q17" s="67">
        <v>45873</v>
      </c>
      <c r="R17" s="49">
        <v>3800</v>
      </c>
      <c r="S17" s="49">
        <v>0</v>
      </c>
      <c r="T17" s="49">
        <v>0</v>
      </c>
      <c r="U17" s="68">
        <f t="shared" si="0"/>
        <v>3800</v>
      </c>
      <c r="V17" s="42" t="s">
        <v>181</v>
      </c>
      <c r="W17" s="69" t="s">
        <v>476</v>
      </c>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35"/>
  <sheetViews>
    <sheetView showGridLines="0" topLeftCell="BG1" zoomScaleNormal="100" workbookViewId="0">
      <selection activeCell="BG7" sqref="BG7"/>
    </sheetView>
  </sheetViews>
  <sheetFormatPr defaultColWidth="0" defaultRowHeight="14.5" x14ac:dyDescent="0.35"/>
  <cols>
    <col min="1" max="1" width="8.54296875" style="111" customWidth="1"/>
    <col min="2" max="2" width="9.7265625" style="111" bestFit="1" customWidth="1"/>
    <col min="3" max="3" width="15.81640625" style="111" bestFit="1" customWidth="1"/>
    <col min="4" max="4" width="13.7265625" style="111" bestFit="1" customWidth="1"/>
    <col min="5" max="6" width="7.453125" style="111" bestFit="1" customWidth="1"/>
    <col min="7" max="7" width="10.81640625" style="111" bestFit="1" customWidth="1"/>
    <col min="8" max="8" width="8.26953125" style="111" bestFit="1" customWidth="1"/>
    <col min="9" max="9" width="10.7265625" style="111" bestFit="1" customWidth="1"/>
    <col min="10" max="10" width="21.26953125" style="111" bestFit="1" customWidth="1"/>
    <col min="11" max="11" width="10.7265625" style="111" bestFit="1" customWidth="1"/>
    <col min="12" max="12" width="10.81640625" style="111" bestFit="1" customWidth="1"/>
    <col min="13" max="13" width="23" style="111" bestFit="1" customWidth="1"/>
    <col min="14" max="14" width="11" style="111" bestFit="1" customWidth="1"/>
    <col min="15" max="15" width="21.26953125" style="111" bestFit="1" customWidth="1"/>
    <col min="16" max="16" width="7.7265625" style="111" bestFit="1" customWidth="1"/>
    <col min="17" max="17" width="34.26953125" style="111" bestFit="1" customWidth="1"/>
    <col min="18" max="18" width="37" style="111" bestFit="1" customWidth="1"/>
    <col min="19" max="20" width="20" style="111" bestFit="1" customWidth="1"/>
    <col min="21" max="21" width="9" style="111" bestFit="1" customWidth="1"/>
    <col min="22" max="22" width="10.26953125" style="111" bestFit="1" customWidth="1"/>
    <col min="23" max="23" width="8.81640625" style="111" bestFit="1" customWidth="1"/>
    <col min="24" max="24" width="42.453125" style="111" bestFit="1" customWidth="1"/>
    <col min="25" max="25" width="11.1796875" style="111" bestFit="1" customWidth="1"/>
    <col min="26" max="26" width="36.81640625" style="111" bestFit="1" customWidth="1"/>
    <col min="27" max="27" width="12.7265625" style="111" bestFit="1" customWidth="1"/>
    <col min="28" max="28" width="12" style="111" bestFit="1" customWidth="1"/>
    <col min="29" max="29" width="9.81640625" style="111" bestFit="1" customWidth="1"/>
    <col min="30" max="30" width="12.26953125" style="111" bestFit="1" customWidth="1"/>
    <col min="31" max="31" width="13.7265625" style="111" bestFit="1" customWidth="1"/>
    <col min="32" max="32" width="8" style="111" bestFit="1" customWidth="1"/>
    <col min="33" max="33" width="12.54296875" style="111" bestFit="1" customWidth="1"/>
    <col min="34" max="34" width="13.7265625" style="111" bestFit="1" customWidth="1"/>
    <col min="35" max="35" width="12.7265625" style="111" bestFit="1" customWidth="1"/>
    <col min="36" max="36" width="10.26953125" style="111" bestFit="1" customWidth="1"/>
    <col min="37" max="37" width="7.7265625" style="111" bestFit="1" customWidth="1"/>
    <col min="38" max="38" width="12.7265625" style="111" bestFit="1" customWidth="1"/>
    <col min="39" max="41" width="10" style="111" bestFit="1" customWidth="1"/>
    <col min="42" max="42" width="12.26953125" style="111" bestFit="1" customWidth="1"/>
    <col min="43" max="43" width="10" style="111" bestFit="1" customWidth="1"/>
    <col min="44" max="44" width="12.26953125" style="111" bestFit="1" customWidth="1"/>
    <col min="45" max="47" width="13" style="111" bestFit="1" customWidth="1"/>
    <col min="48" max="48" width="12.7265625" style="111" bestFit="1" customWidth="1"/>
    <col min="49" max="49" width="9" style="111" bestFit="1" customWidth="1"/>
    <col min="50" max="50" width="11.26953125" style="111" bestFit="1" customWidth="1"/>
    <col min="51" max="51" width="15.7265625" style="111" bestFit="1" customWidth="1"/>
    <col min="52" max="52" width="14.54296875" style="111" bestFit="1" customWidth="1"/>
    <col min="53" max="53" width="15.7265625" style="111" bestFit="1" customWidth="1"/>
    <col min="54" max="54" width="9.7265625" style="111" bestFit="1" customWidth="1"/>
    <col min="55" max="55" width="19.26953125" style="111" bestFit="1" customWidth="1"/>
    <col min="56" max="56" width="12.54296875" style="111" bestFit="1" customWidth="1"/>
    <col min="57" max="57" width="8.7265625" style="111" customWidth="1"/>
    <col min="58" max="58" width="20" style="111" bestFit="1" customWidth="1"/>
    <col min="59" max="59" width="16.54296875" style="111" customWidth="1"/>
    <col min="60" max="60" width="27.1796875" style="111" bestFit="1" customWidth="1"/>
    <col min="61" max="61" width="19.453125" style="111" customWidth="1"/>
    <col min="62" max="62" width="24.26953125" style="111" customWidth="1"/>
    <col min="63" max="63" width="21.453125" style="112" bestFit="1" customWidth="1"/>
    <col min="64" max="64" width="23" style="113" bestFit="1" customWidth="1"/>
    <col min="65" max="65" width="27.453125" style="114" customWidth="1"/>
    <col min="66" max="66" width="18.54296875" style="115" customWidth="1"/>
    <col min="67" max="67" width="12.26953125" style="111" customWidth="1"/>
    <col min="68" max="68" width="27" style="116" customWidth="1"/>
    <col min="69" max="69" width="78.7265625" style="111" customWidth="1"/>
    <col min="70" max="70" width="8.7265625" style="111" customWidth="1"/>
    <col min="71" max="71" width="0" style="111" hidden="1" customWidth="1"/>
    <col min="72" max="16384" width="8.7265625" style="111" hidden="1"/>
  </cols>
  <sheetData>
    <row r="1" spans="1:69" x14ac:dyDescent="0.35">
      <c r="A1" s="102" t="s">
        <v>249</v>
      </c>
      <c r="B1" s="121"/>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250</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251</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52" x14ac:dyDescent="0.35">
      <c r="A4" s="125" t="s">
        <v>203</v>
      </c>
      <c r="B4" s="125" t="s">
        <v>5</v>
      </c>
      <c r="C4" s="125" t="s">
        <v>4</v>
      </c>
      <c r="D4" s="125" t="s">
        <v>63</v>
      </c>
      <c r="E4" s="125" t="s">
        <v>62</v>
      </c>
      <c r="F4" s="125" t="s">
        <v>20</v>
      </c>
      <c r="G4" s="125" t="s">
        <v>1</v>
      </c>
      <c r="H4" s="125" t="s">
        <v>204</v>
      </c>
      <c r="I4" s="125" t="s">
        <v>21</v>
      </c>
      <c r="J4" s="125" t="s">
        <v>205</v>
      </c>
      <c r="K4" s="125" t="s">
        <v>22</v>
      </c>
      <c r="L4" s="125" t="s">
        <v>23</v>
      </c>
      <c r="M4" s="125" t="s">
        <v>24</v>
      </c>
      <c r="N4" s="125" t="s">
        <v>25</v>
      </c>
      <c r="O4" s="125" t="s">
        <v>10</v>
      </c>
      <c r="P4" s="125" t="s">
        <v>26</v>
      </c>
      <c r="Q4" s="125" t="s">
        <v>27</v>
      </c>
      <c r="R4" s="125" t="s">
        <v>28</v>
      </c>
      <c r="S4" s="125" t="s">
        <v>206</v>
      </c>
      <c r="T4" s="125" t="s">
        <v>207</v>
      </c>
      <c r="U4" s="125" t="s">
        <v>29</v>
      </c>
      <c r="V4" s="125" t="s">
        <v>30</v>
      </c>
      <c r="W4" s="125" t="s">
        <v>31</v>
      </c>
      <c r="X4" s="125" t="s">
        <v>32</v>
      </c>
      <c r="Y4" s="125" t="s">
        <v>33</v>
      </c>
      <c r="Z4" s="125" t="s">
        <v>34</v>
      </c>
      <c r="AA4" s="125" t="s">
        <v>35</v>
      </c>
      <c r="AB4" s="125" t="s">
        <v>36</v>
      </c>
      <c r="AC4" s="125" t="s">
        <v>37</v>
      </c>
      <c r="AD4" s="125" t="s">
        <v>38</v>
      </c>
      <c r="AE4" s="125" t="s">
        <v>39</v>
      </c>
      <c r="AF4" s="125" t="s">
        <v>208</v>
      </c>
      <c r="AG4" s="125" t="s">
        <v>209</v>
      </c>
      <c r="AH4" s="125" t="s">
        <v>210</v>
      </c>
      <c r="AI4" s="125" t="s">
        <v>40</v>
      </c>
      <c r="AJ4" s="125" t="s">
        <v>41</v>
      </c>
      <c r="AK4" s="125" t="s">
        <v>42</v>
      </c>
      <c r="AL4" s="125" t="s">
        <v>43</v>
      </c>
      <c r="AM4" s="125" t="s">
        <v>211</v>
      </c>
      <c r="AN4" s="125" t="s">
        <v>44</v>
      </c>
      <c r="AO4" s="125" t="s">
        <v>45</v>
      </c>
      <c r="AP4" s="125" t="s">
        <v>212</v>
      </c>
      <c r="AQ4" s="125" t="s">
        <v>213</v>
      </c>
      <c r="AR4" s="125" t="s">
        <v>46</v>
      </c>
      <c r="AS4" s="125" t="s">
        <v>47</v>
      </c>
      <c r="AT4" s="125" t="s">
        <v>48</v>
      </c>
      <c r="AU4" s="125" t="s">
        <v>49</v>
      </c>
      <c r="AV4" s="125" t="s">
        <v>214</v>
      </c>
      <c r="AW4" s="125" t="s">
        <v>50</v>
      </c>
      <c r="AX4" s="125" t="s">
        <v>51</v>
      </c>
      <c r="AY4" s="125" t="s">
        <v>52</v>
      </c>
      <c r="AZ4" s="125" t="s">
        <v>53</v>
      </c>
      <c r="BA4" s="125" t="s">
        <v>54</v>
      </c>
      <c r="BB4" s="125" t="s">
        <v>55</v>
      </c>
      <c r="BC4" s="125" t="s">
        <v>56</v>
      </c>
      <c r="BD4" s="125" t="s">
        <v>57</v>
      </c>
      <c r="BE4" s="125" t="s">
        <v>58</v>
      </c>
      <c r="BF4" s="125" t="s">
        <v>215</v>
      </c>
      <c r="BG4" s="55" t="s">
        <v>123</v>
      </c>
      <c r="BH4" s="12" t="s">
        <v>224</v>
      </c>
      <c r="BI4" s="12" t="s">
        <v>227</v>
      </c>
      <c r="BJ4" s="12" t="s">
        <v>228</v>
      </c>
      <c r="BK4" s="93" t="s">
        <v>177</v>
      </c>
      <c r="BL4" s="12" t="s">
        <v>61</v>
      </c>
      <c r="BM4" s="12" t="s">
        <v>252</v>
      </c>
      <c r="BN4" s="12" t="s">
        <v>60</v>
      </c>
      <c r="BO4" s="12" t="s">
        <v>176</v>
      </c>
      <c r="BP4" s="12" t="s">
        <v>89</v>
      </c>
      <c r="BQ4" s="12" t="s">
        <v>175</v>
      </c>
    </row>
    <row r="5" spans="1:69" hidden="1" x14ac:dyDescent="0.35">
      <c r="A5" s="126">
        <v>1</v>
      </c>
      <c r="B5" s="126" t="s">
        <v>256</v>
      </c>
      <c r="C5" s="126" t="s">
        <v>258</v>
      </c>
      <c r="D5" s="126" t="s">
        <v>259</v>
      </c>
      <c r="E5" s="126" t="s">
        <v>254</v>
      </c>
      <c r="F5" s="126" t="s">
        <v>254</v>
      </c>
      <c r="G5" s="126" t="s">
        <v>253</v>
      </c>
      <c r="H5" s="126" t="s">
        <v>254</v>
      </c>
      <c r="I5" s="126">
        <v>179981</v>
      </c>
      <c r="J5" s="126" t="s">
        <v>260</v>
      </c>
      <c r="K5" s="126">
        <v>179981</v>
      </c>
      <c r="L5" s="126" t="s">
        <v>261</v>
      </c>
      <c r="M5" s="126" t="s">
        <v>262</v>
      </c>
      <c r="N5" s="126">
        <v>132368</v>
      </c>
      <c r="O5" s="126" t="s">
        <v>263</v>
      </c>
      <c r="P5" s="126">
        <v>178863</v>
      </c>
      <c r="Q5" s="126" t="s">
        <v>264</v>
      </c>
      <c r="R5" s="126" t="s">
        <v>265</v>
      </c>
      <c r="S5" s="126" t="s">
        <v>266</v>
      </c>
      <c r="T5" s="126" t="s">
        <v>266</v>
      </c>
      <c r="U5" s="126" t="s">
        <v>267</v>
      </c>
      <c r="V5" s="126" t="s">
        <v>268</v>
      </c>
      <c r="W5" s="126">
        <v>541</v>
      </c>
      <c r="X5" s="126" t="s">
        <v>269</v>
      </c>
      <c r="Y5" s="126">
        <v>353359451</v>
      </c>
      <c r="Z5" s="126" t="s">
        <v>270</v>
      </c>
      <c r="AA5" s="126" t="s">
        <v>336</v>
      </c>
      <c r="AB5" s="127">
        <v>73000</v>
      </c>
      <c r="AC5" s="126" t="s">
        <v>337</v>
      </c>
      <c r="AD5" s="126">
        <v>24</v>
      </c>
      <c r="AE5" s="126" t="s">
        <v>338</v>
      </c>
      <c r="AF5" s="126" t="s">
        <v>339</v>
      </c>
      <c r="AG5" s="126" t="s">
        <v>340</v>
      </c>
      <c r="AH5" s="126" t="s">
        <v>341</v>
      </c>
      <c r="AI5" s="126" t="s">
        <v>342</v>
      </c>
      <c r="AJ5" s="127">
        <v>3900</v>
      </c>
      <c r="AK5" s="127">
        <v>3900</v>
      </c>
      <c r="AL5" s="126" t="s">
        <v>343</v>
      </c>
      <c r="AM5" s="127">
        <v>60510.01</v>
      </c>
      <c r="AN5" s="127">
        <v>21389.99</v>
      </c>
      <c r="AO5" s="127">
        <v>81900</v>
      </c>
      <c r="AP5" s="127">
        <v>12489.99</v>
      </c>
      <c r="AQ5" s="127">
        <v>557.01</v>
      </c>
      <c r="AR5" s="127">
        <v>13047</v>
      </c>
      <c r="AS5" s="127">
        <v>12489.99</v>
      </c>
      <c r="AT5" s="127">
        <v>557.01</v>
      </c>
      <c r="AU5" s="127">
        <v>13047</v>
      </c>
      <c r="AV5" s="126">
        <v>30</v>
      </c>
      <c r="AW5" s="126">
        <v>285</v>
      </c>
      <c r="AX5" s="126" t="s">
        <v>344</v>
      </c>
      <c r="AY5" s="126"/>
      <c r="AZ5" s="126"/>
      <c r="BA5" s="126"/>
      <c r="BB5" s="126" t="s">
        <v>345</v>
      </c>
      <c r="BC5" s="94"/>
      <c r="BD5" s="124"/>
      <c r="BE5" s="94"/>
      <c r="BF5" s="94"/>
      <c r="BG5" s="126" t="s">
        <v>450</v>
      </c>
      <c r="BH5" s="122" t="s">
        <v>468</v>
      </c>
      <c r="BI5" s="95" t="s">
        <v>99</v>
      </c>
      <c r="BJ5" s="122">
        <v>46169</v>
      </c>
      <c r="BK5" s="94" t="s">
        <v>103</v>
      </c>
      <c r="BL5" s="95" t="s">
        <v>108</v>
      </c>
      <c r="BM5" s="96" t="s">
        <v>180</v>
      </c>
      <c r="BN5" s="94" t="s">
        <v>222</v>
      </c>
      <c r="BO5" s="94"/>
      <c r="BP5" s="42"/>
      <c r="BQ5" s="128" t="s">
        <v>473</v>
      </c>
    </row>
    <row r="6" spans="1:69" hidden="1" x14ac:dyDescent="0.35">
      <c r="A6" s="126">
        <v>2</v>
      </c>
      <c r="B6" s="126" t="s">
        <v>256</v>
      </c>
      <c r="C6" s="126" t="s">
        <v>258</v>
      </c>
      <c r="D6" s="126" t="s">
        <v>259</v>
      </c>
      <c r="E6" s="126" t="s">
        <v>254</v>
      </c>
      <c r="F6" s="126" t="s">
        <v>254</v>
      </c>
      <c r="G6" s="126" t="s">
        <v>253</v>
      </c>
      <c r="H6" s="126" t="s">
        <v>254</v>
      </c>
      <c r="I6" s="126">
        <v>178455</v>
      </c>
      <c r="J6" s="126" t="s">
        <v>271</v>
      </c>
      <c r="K6" s="126">
        <v>178455</v>
      </c>
      <c r="L6" s="126" t="s">
        <v>261</v>
      </c>
      <c r="M6" s="126" t="s">
        <v>262</v>
      </c>
      <c r="N6" s="126">
        <v>127602</v>
      </c>
      <c r="O6" s="126" t="s">
        <v>272</v>
      </c>
      <c r="P6" s="126">
        <v>378979</v>
      </c>
      <c r="Q6" s="126" t="s">
        <v>273</v>
      </c>
      <c r="R6" s="126" t="s">
        <v>265</v>
      </c>
      <c r="S6" s="126" t="s">
        <v>274</v>
      </c>
      <c r="T6" s="126" t="s">
        <v>274</v>
      </c>
      <c r="U6" s="126" t="s">
        <v>275</v>
      </c>
      <c r="V6" s="126" t="s">
        <v>268</v>
      </c>
      <c r="W6" s="126">
        <v>541</v>
      </c>
      <c r="X6" s="126" t="s">
        <v>276</v>
      </c>
      <c r="Y6" s="126">
        <v>353807690</v>
      </c>
      <c r="Z6" s="126" t="s">
        <v>277</v>
      </c>
      <c r="AA6" s="126" t="s">
        <v>346</v>
      </c>
      <c r="AB6" s="127">
        <v>32000</v>
      </c>
      <c r="AC6" s="126" t="s">
        <v>347</v>
      </c>
      <c r="AD6" s="126">
        <v>24</v>
      </c>
      <c r="AE6" s="126" t="s">
        <v>348</v>
      </c>
      <c r="AF6" s="126" t="s">
        <v>349</v>
      </c>
      <c r="AG6" s="126" t="s">
        <v>350</v>
      </c>
      <c r="AH6" s="126" t="s">
        <v>351</v>
      </c>
      <c r="AI6" s="126" t="s">
        <v>352</v>
      </c>
      <c r="AJ6" s="127">
        <v>1710</v>
      </c>
      <c r="AK6" s="127">
        <v>1710</v>
      </c>
      <c r="AL6" s="126" t="s">
        <v>353</v>
      </c>
      <c r="AM6" s="127">
        <v>28425.98</v>
      </c>
      <c r="AN6" s="127">
        <v>9194.02</v>
      </c>
      <c r="AO6" s="127">
        <v>37620</v>
      </c>
      <c r="AP6" s="127">
        <v>3574.02</v>
      </c>
      <c r="AQ6" s="127">
        <v>123.98</v>
      </c>
      <c r="AR6" s="127">
        <v>3698</v>
      </c>
      <c r="AS6" s="127">
        <v>3574.02</v>
      </c>
      <c r="AT6" s="127">
        <v>123.98</v>
      </c>
      <c r="AU6" s="127">
        <v>3698</v>
      </c>
      <c r="AV6" s="126">
        <v>30</v>
      </c>
      <c r="AW6" s="126">
        <v>217</v>
      </c>
      <c r="AX6" s="126" t="s">
        <v>344</v>
      </c>
      <c r="AY6" s="126"/>
      <c r="AZ6" s="126"/>
      <c r="BA6" s="126"/>
      <c r="BB6" s="126" t="s">
        <v>345</v>
      </c>
      <c r="BC6" s="94"/>
      <c r="BD6" s="124"/>
      <c r="BE6" s="94"/>
      <c r="BF6" s="94"/>
      <c r="BG6" s="126" t="s">
        <v>451</v>
      </c>
      <c r="BH6" s="122" t="s">
        <v>468</v>
      </c>
      <c r="BI6" s="95" t="s">
        <v>99</v>
      </c>
      <c r="BJ6" s="122">
        <v>46169</v>
      </c>
      <c r="BK6" s="94" t="s">
        <v>106</v>
      </c>
      <c r="BL6" s="95" t="s">
        <v>118</v>
      </c>
      <c r="BM6" s="96" t="s">
        <v>180</v>
      </c>
      <c r="BN6" s="94" t="s">
        <v>222</v>
      </c>
      <c r="BO6" s="94"/>
      <c r="BP6" s="42"/>
      <c r="BQ6" s="129" t="s">
        <v>473</v>
      </c>
    </row>
    <row r="7" spans="1:69" x14ac:dyDescent="0.35">
      <c r="A7" s="126">
        <v>3</v>
      </c>
      <c r="B7" s="126" t="s">
        <v>256</v>
      </c>
      <c r="C7" s="126" t="s">
        <v>258</v>
      </c>
      <c r="D7" s="126" t="s">
        <v>259</v>
      </c>
      <c r="E7" s="126" t="s">
        <v>254</v>
      </c>
      <c r="F7" s="126" t="s">
        <v>254</v>
      </c>
      <c r="G7" s="126" t="s">
        <v>253</v>
      </c>
      <c r="H7" s="126" t="s">
        <v>254</v>
      </c>
      <c r="I7" s="126">
        <v>79196</v>
      </c>
      <c r="J7" s="126" t="s">
        <v>278</v>
      </c>
      <c r="K7" s="126">
        <v>79196</v>
      </c>
      <c r="L7" s="126" t="s">
        <v>261</v>
      </c>
      <c r="M7" s="126" t="s">
        <v>262</v>
      </c>
      <c r="N7" s="126">
        <v>128588</v>
      </c>
      <c r="O7" s="126" t="s">
        <v>279</v>
      </c>
      <c r="P7" s="126">
        <v>184227</v>
      </c>
      <c r="Q7" s="126" t="s">
        <v>280</v>
      </c>
      <c r="R7" s="126" t="s">
        <v>265</v>
      </c>
      <c r="S7" s="126" t="s">
        <v>281</v>
      </c>
      <c r="T7" s="126" t="s">
        <v>281</v>
      </c>
      <c r="U7" s="126" t="s">
        <v>282</v>
      </c>
      <c r="V7" s="126" t="s">
        <v>268</v>
      </c>
      <c r="W7" s="126">
        <v>0</v>
      </c>
      <c r="X7" s="126" t="s">
        <v>269</v>
      </c>
      <c r="Y7" s="126">
        <v>354265856</v>
      </c>
      <c r="Z7" s="126" t="s">
        <v>283</v>
      </c>
      <c r="AA7" s="126" t="s">
        <v>354</v>
      </c>
      <c r="AB7" s="127">
        <v>52000</v>
      </c>
      <c r="AC7" s="126" t="s">
        <v>347</v>
      </c>
      <c r="AD7" s="126">
        <v>24</v>
      </c>
      <c r="AE7" s="126" t="s">
        <v>355</v>
      </c>
      <c r="AF7" s="126" t="s">
        <v>356</v>
      </c>
      <c r="AG7" s="126" t="s">
        <v>357</v>
      </c>
      <c r="AH7" s="126" t="s">
        <v>351</v>
      </c>
      <c r="AI7" s="126" t="s">
        <v>358</v>
      </c>
      <c r="AJ7" s="127">
        <v>2780</v>
      </c>
      <c r="AK7" s="127">
        <v>2780</v>
      </c>
      <c r="AL7" s="126" t="s">
        <v>359</v>
      </c>
      <c r="AM7" s="127">
        <v>43911.76</v>
      </c>
      <c r="AN7" s="127">
        <v>15188.24</v>
      </c>
      <c r="AO7" s="127">
        <v>59100</v>
      </c>
      <c r="AP7" s="127">
        <v>8088.24</v>
      </c>
      <c r="AQ7" s="127">
        <v>196.76</v>
      </c>
      <c r="AR7" s="127">
        <v>8285</v>
      </c>
      <c r="AS7" s="127">
        <v>8088.24</v>
      </c>
      <c r="AT7" s="127">
        <v>196.76</v>
      </c>
      <c r="AU7" s="127">
        <v>8285</v>
      </c>
      <c r="AV7" s="126">
        <v>28</v>
      </c>
      <c r="AW7" s="126">
        <v>224</v>
      </c>
      <c r="AX7" s="126" t="s">
        <v>344</v>
      </c>
      <c r="AY7" s="126"/>
      <c r="AZ7" s="126"/>
      <c r="BA7" s="126"/>
      <c r="BB7" s="126" t="s">
        <v>345</v>
      </c>
      <c r="BC7" s="94"/>
      <c r="BD7" s="124"/>
      <c r="BE7" s="94"/>
      <c r="BF7" s="94"/>
      <c r="BG7" s="126" t="s">
        <v>452</v>
      </c>
      <c r="BH7" s="122" t="s">
        <v>468</v>
      </c>
      <c r="BI7" s="95" t="s">
        <v>99</v>
      </c>
      <c r="BJ7" s="122">
        <v>46169</v>
      </c>
      <c r="BK7" s="94" t="s">
        <v>102</v>
      </c>
      <c r="BL7" s="95" t="s">
        <v>107</v>
      </c>
      <c r="BM7" s="96" t="s">
        <v>179</v>
      </c>
      <c r="BN7" s="94" t="s">
        <v>220</v>
      </c>
      <c r="BO7" s="94">
        <v>2780</v>
      </c>
      <c r="BP7" s="42" t="s">
        <v>181</v>
      </c>
      <c r="BQ7" s="129" t="s">
        <v>472</v>
      </c>
    </row>
    <row r="8" spans="1:69" hidden="1" x14ac:dyDescent="0.35">
      <c r="A8" s="126">
        <v>4</v>
      </c>
      <c r="B8" s="126" t="s">
        <v>256</v>
      </c>
      <c r="C8" s="126" t="s">
        <v>258</v>
      </c>
      <c r="D8" s="126" t="s">
        <v>259</v>
      </c>
      <c r="E8" s="126" t="s">
        <v>254</v>
      </c>
      <c r="F8" s="126" t="s">
        <v>254</v>
      </c>
      <c r="G8" s="126" t="s">
        <v>253</v>
      </c>
      <c r="H8" s="126" t="s">
        <v>254</v>
      </c>
      <c r="I8" s="126">
        <v>178455</v>
      </c>
      <c r="J8" s="126" t="s">
        <v>271</v>
      </c>
      <c r="K8" s="126">
        <v>178455</v>
      </c>
      <c r="L8" s="126" t="s">
        <v>261</v>
      </c>
      <c r="M8" s="126" t="s">
        <v>262</v>
      </c>
      <c r="N8" s="126">
        <v>127602</v>
      </c>
      <c r="O8" s="126" t="s">
        <v>272</v>
      </c>
      <c r="P8" s="126">
        <v>378481</v>
      </c>
      <c r="Q8" s="126" t="s">
        <v>284</v>
      </c>
      <c r="R8" s="126" t="s">
        <v>285</v>
      </c>
      <c r="S8" s="126" t="s">
        <v>286</v>
      </c>
      <c r="T8" s="126" t="s">
        <v>286</v>
      </c>
      <c r="U8" s="126" t="s">
        <v>267</v>
      </c>
      <c r="V8" s="126" t="s">
        <v>268</v>
      </c>
      <c r="W8" s="126">
        <v>0</v>
      </c>
      <c r="X8" s="126" t="s">
        <v>287</v>
      </c>
      <c r="Y8" s="126">
        <v>354814157</v>
      </c>
      <c r="Z8" s="126" t="s">
        <v>288</v>
      </c>
      <c r="AA8" s="126" t="s">
        <v>360</v>
      </c>
      <c r="AB8" s="127">
        <v>30000</v>
      </c>
      <c r="AC8" s="126" t="s">
        <v>347</v>
      </c>
      <c r="AD8" s="126">
        <v>18</v>
      </c>
      <c r="AE8" s="126" t="s">
        <v>361</v>
      </c>
      <c r="AF8" s="126" t="s">
        <v>362</v>
      </c>
      <c r="AG8" s="126" t="s">
        <v>363</v>
      </c>
      <c r="AH8" s="126" t="s">
        <v>364</v>
      </c>
      <c r="AI8" s="126" t="s">
        <v>365</v>
      </c>
      <c r="AJ8" s="127">
        <v>2020</v>
      </c>
      <c r="AK8" s="127">
        <v>2020</v>
      </c>
      <c r="AL8" s="126" t="s">
        <v>366</v>
      </c>
      <c r="AM8" s="127">
        <v>8580.9699999999993</v>
      </c>
      <c r="AN8" s="127">
        <v>3539.03</v>
      </c>
      <c r="AO8" s="127">
        <v>12120</v>
      </c>
      <c r="AP8" s="127">
        <v>21419.03</v>
      </c>
      <c r="AQ8" s="127">
        <v>3099.97</v>
      </c>
      <c r="AR8" s="127">
        <v>24519</v>
      </c>
      <c r="AS8" s="127">
        <v>21419.03</v>
      </c>
      <c r="AT8" s="127">
        <v>3099.97</v>
      </c>
      <c r="AU8" s="127">
        <v>24519</v>
      </c>
      <c r="AV8" s="126">
        <v>28</v>
      </c>
      <c r="AW8" s="126">
        <v>644</v>
      </c>
      <c r="AX8" s="126" t="s">
        <v>344</v>
      </c>
      <c r="AY8" s="126"/>
      <c r="AZ8" s="126"/>
      <c r="BA8" s="126"/>
      <c r="BB8" s="126" t="s">
        <v>345</v>
      </c>
      <c r="BC8" s="94"/>
      <c r="BD8" s="124"/>
      <c r="BE8" s="94"/>
      <c r="BF8" s="94"/>
      <c r="BG8" s="126" t="s">
        <v>453</v>
      </c>
      <c r="BH8" s="122" t="s">
        <v>468</v>
      </c>
      <c r="BI8" s="95" t="s">
        <v>99</v>
      </c>
      <c r="BJ8" s="122">
        <v>46168</v>
      </c>
      <c r="BK8" s="94" t="s">
        <v>103</v>
      </c>
      <c r="BL8" s="95" t="s">
        <v>108</v>
      </c>
      <c r="BM8" s="96" t="s">
        <v>180</v>
      </c>
      <c r="BN8" s="94" t="s">
        <v>222</v>
      </c>
      <c r="BO8" s="94"/>
      <c r="BP8" s="42"/>
      <c r="BQ8" s="129" t="s">
        <v>473</v>
      </c>
    </row>
    <row r="9" spans="1:69" hidden="1" x14ac:dyDescent="0.35">
      <c r="A9" s="126">
        <v>5</v>
      </c>
      <c r="B9" s="126" t="s">
        <v>256</v>
      </c>
      <c r="C9" s="126" t="s">
        <v>258</v>
      </c>
      <c r="D9" s="126" t="s">
        <v>259</v>
      </c>
      <c r="E9" s="126" t="s">
        <v>254</v>
      </c>
      <c r="F9" s="126" t="s">
        <v>254</v>
      </c>
      <c r="G9" s="126" t="s">
        <v>253</v>
      </c>
      <c r="H9" s="126" t="s">
        <v>254</v>
      </c>
      <c r="I9" s="126">
        <v>178455</v>
      </c>
      <c r="J9" s="126" t="s">
        <v>271</v>
      </c>
      <c r="K9" s="126">
        <v>178455</v>
      </c>
      <c r="L9" s="126" t="s">
        <v>261</v>
      </c>
      <c r="M9" s="126" t="s">
        <v>262</v>
      </c>
      <c r="N9" s="126">
        <v>127602</v>
      </c>
      <c r="O9" s="126" t="s">
        <v>272</v>
      </c>
      <c r="P9" s="126">
        <v>378481</v>
      </c>
      <c r="Q9" s="126" t="s">
        <v>284</v>
      </c>
      <c r="R9" s="126" t="s">
        <v>285</v>
      </c>
      <c r="S9" s="126" t="s">
        <v>289</v>
      </c>
      <c r="T9" s="126" t="s">
        <v>289</v>
      </c>
      <c r="U9" s="126" t="s">
        <v>267</v>
      </c>
      <c r="V9" s="126" t="s">
        <v>268</v>
      </c>
      <c r="W9" s="126">
        <v>0</v>
      </c>
      <c r="X9" s="126" t="s">
        <v>287</v>
      </c>
      <c r="Y9" s="126">
        <v>354815398</v>
      </c>
      <c r="Z9" s="126" t="s">
        <v>290</v>
      </c>
      <c r="AA9" s="126" t="s">
        <v>360</v>
      </c>
      <c r="AB9" s="127">
        <v>30000</v>
      </c>
      <c r="AC9" s="126" t="s">
        <v>347</v>
      </c>
      <c r="AD9" s="126">
        <v>18</v>
      </c>
      <c r="AE9" s="126" t="s">
        <v>361</v>
      </c>
      <c r="AF9" s="126" t="s">
        <v>362</v>
      </c>
      <c r="AG9" s="126" t="s">
        <v>363</v>
      </c>
      <c r="AH9" s="126" t="s">
        <v>364</v>
      </c>
      <c r="AI9" s="126" t="s">
        <v>365</v>
      </c>
      <c r="AJ9" s="127">
        <v>2020</v>
      </c>
      <c r="AK9" s="127">
        <v>2020</v>
      </c>
      <c r="AL9" s="126" t="s">
        <v>367</v>
      </c>
      <c r="AM9" s="127">
        <v>10087.5</v>
      </c>
      <c r="AN9" s="127">
        <v>4052.5</v>
      </c>
      <c r="AO9" s="127">
        <v>14140</v>
      </c>
      <c r="AP9" s="127">
        <v>19912.5</v>
      </c>
      <c r="AQ9" s="127">
        <v>2586.5</v>
      </c>
      <c r="AR9" s="127">
        <v>22499</v>
      </c>
      <c r="AS9" s="127">
        <v>19912.5</v>
      </c>
      <c r="AT9" s="127">
        <v>2586.5</v>
      </c>
      <c r="AU9" s="127">
        <v>22499</v>
      </c>
      <c r="AV9" s="126">
        <v>28</v>
      </c>
      <c r="AW9" s="126">
        <v>616</v>
      </c>
      <c r="AX9" s="126" t="s">
        <v>344</v>
      </c>
      <c r="AY9" s="126"/>
      <c r="AZ9" s="126"/>
      <c r="BA9" s="126"/>
      <c r="BB9" s="126" t="s">
        <v>345</v>
      </c>
      <c r="BC9" s="94"/>
      <c r="BD9" s="124"/>
      <c r="BE9" s="94"/>
      <c r="BF9" s="94"/>
      <c r="BG9" s="126" t="s">
        <v>454</v>
      </c>
      <c r="BH9" s="122" t="s">
        <v>468</v>
      </c>
      <c r="BI9" s="95" t="s">
        <v>99</v>
      </c>
      <c r="BJ9" s="122">
        <v>46168</v>
      </c>
      <c r="BK9" s="94" t="s">
        <v>103</v>
      </c>
      <c r="BL9" s="95" t="s">
        <v>108</v>
      </c>
      <c r="BM9" s="96" t="s">
        <v>180</v>
      </c>
      <c r="BN9" s="94" t="s">
        <v>222</v>
      </c>
      <c r="BO9" s="94"/>
      <c r="BP9" s="42"/>
      <c r="BQ9" s="129" t="s">
        <v>473</v>
      </c>
    </row>
    <row r="10" spans="1:69" hidden="1" x14ac:dyDescent="0.35">
      <c r="A10" s="126">
        <v>6</v>
      </c>
      <c r="B10" s="126" t="s">
        <v>256</v>
      </c>
      <c r="C10" s="126" t="s">
        <v>258</v>
      </c>
      <c r="D10" s="126" t="s">
        <v>259</v>
      </c>
      <c r="E10" s="126" t="s">
        <v>254</v>
      </c>
      <c r="F10" s="126" t="s">
        <v>254</v>
      </c>
      <c r="G10" s="126" t="s">
        <v>253</v>
      </c>
      <c r="H10" s="126" t="s">
        <v>254</v>
      </c>
      <c r="I10" s="126">
        <v>178455</v>
      </c>
      <c r="J10" s="126" t="s">
        <v>271</v>
      </c>
      <c r="K10" s="126">
        <v>178455</v>
      </c>
      <c r="L10" s="126" t="s">
        <v>261</v>
      </c>
      <c r="M10" s="126" t="s">
        <v>262</v>
      </c>
      <c r="N10" s="126">
        <v>127602</v>
      </c>
      <c r="O10" s="126" t="s">
        <v>272</v>
      </c>
      <c r="P10" s="126">
        <v>378481</v>
      </c>
      <c r="Q10" s="126" t="s">
        <v>284</v>
      </c>
      <c r="R10" s="126" t="s">
        <v>265</v>
      </c>
      <c r="S10" s="126" t="s">
        <v>291</v>
      </c>
      <c r="T10" s="126" t="s">
        <v>291</v>
      </c>
      <c r="U10" s="126" t="s">
        <v>267</v>
      </c>
      <c r="V10" s="126" t="s">
        <v>268</v>
      </c>
      <c r="W10" s="126">
        <v>0</v>
      </c>
      <c r="X10" s="126" t="s">
        <v>292</v>
      </c>
      <c r="Y10" s="126">
        <v>355024043</v>
      </c>
      <c r="Z10" s="126" t="s">
        <v>293</v>
      </c>
      <c r="AA10" s="126" t="s">
        <v>368</v>
      </c>
      <c r="AB10" s="127">
        <v>32000</v>
      </c>
      <c r="AC10" s="126" t="s">
        <v>347</v>
      </c>
      <c r="AD10" s="126">
        <v>24</v>
      </c>
      <c r="AE10" s="126" t="s">
        <v>348</v>
      </c>
      <c r="AF10" s="126" t="s">
        <v>369</v>
      </c>
      <c r="AG10" s="126" t="s">
        <v>370</v>
      </c>
      <c r="AH10" s="126" t="s">
        <v>351</v>
      </c>
      <c r="AI10" s="126" t="s">
        <v>371</v>
      </c>
      <c r="AJ10" s="127">
        <v>1710</v>
      </c>
      <c r="AK10" s="127">
        <v>1710</v>
      </c>
      <c r="AL10" s="126" t="s">
        <v>372</v>
      </c>
      <c r="AM10" s="127">
        <v>17981.14</v>
      </c>
      <c r="AN10" s="127">
        <v>7668.86</v>
      </c>
      <c r="AO10" s="127">
        <v>25650</v>
      </c>
      <c r="AP10" s="127">
        <v>14018.86</v>
      </c>
      <c r="AQ10" s="127">
        <v>1498.14</v>
      </c>
      <c r="AR10" s="127">
        <v>15517</v>
      </c>
      <c r="AS10" s="127">
        <v>14018.86</v>
      </c>
      <c r="AT10" s="127">
        <v>1498.14</v>
      </c>
      <c r="AU10" s="127">
        <v>15517</v>
      </c>
      <c r="AV10" s="126">
        <v>27</v>
      </c>
      <c r="AW10" s="126">
        <v>371</v>
      </c>
      <c r="AX10" s="126" t="s">
        <v>344</v>
      </c>
      <c r="AY10" s="126"/>
      <c r="AZ10" s="126"/>
      <c r="BA10" s="126"/>
      <c r="BB10" s="126" t="s">
        <v>345</v>
      </c>
      <c r="BC10" s="94"/>
      <c r="BD10" s="124"/>
      <c r="BE10" s="94"/>
      <c r="BF10" s="94"/>
      <c r="BG10" s="126" t="s">
        <v>455</v>
      </c>
      <c r="BH10" s="122" t="s">
        <v>468</v>
      </c>
      <c r="BI10" s="95" t="s">
        <v>99</v>
      </c>
      <c r="BJ10" s="122">
        <v>46168</v>
      </c>
      <c r="BK10" s="94" t="s">
        <v>102</v>
      </c>
      <c r="BL10" s="95" t="s">
        <v>107</v>
      </c>
      <c r="BM10" s="96" t="s">
        <v>180</v>
      </c>
      <c r="BN10" s="94" t="s">
        <v>222</v>
      </c>
      <c r="BO10" s="94"/>
      <c r="BP10" s="42"/>
      <c r="BQ10" s="128" t="s">
        <v>474</v>
      </c>
    </row>
    <row r="11" spans="1:69" hidden="1" x14ac:dyDescent="0.35">
      <c r="A11" s="126">
        <v>7</v>
      </c>
      <c r="B11" s="126" t="s">
        <v>256</v>
      </c>
      <c r="C11" s="126" t="s">
        <v>258</v>
      </c>
      <c r="D11" s="126" t="s">
        <v>259</v>
      </c>
      <c r="E11" s="126" t="s">
        <v>254</v>
      </c>
      <c r="F11" s="126" t="s">
        <v>254</v>
      </c>
      <c r="G11" s="126" t="s">
        <v>253</v>
      </c>
      <c r="H11" s="126" t="s">
        <v>254</v>
      </c>
      <c r="I11" s="126">
        <v>83061</v>
      </c>
      <c r="J11" s="126" t="s">
        <v>294</v>
      </c>
      <c r="K11" s="126">
        <v>83061</v>
      </c>
      <c r="L11" s="126" t="s">
        <v>261</v>
      </c>
      <c r="M11" s="126" t="s">
        <v>262</v>
      </c>
      <c r="N11" s="126">
        <v>295500</v>
      </c>
      <c r="O11" s="126" t="s">
        <v>295</v>
      </c>
      <c r="P11" s="126">
        <v>393206</v>
      </c>
      <c r="Q11" s="126" t="s">
        <v>296</v>
      </c>
      <c r="R11" s="126" t="s">
        <v>265</v>
      </c>
      <c r="S11" s="126" t="s">
        <v>297</v>
      </c>
      <c r="T11" s="126" t="s">
        <v>297</v>
      </c>
      <c r="U11" s="126" t="s">
        <v>267</v>
      </c>
      <c r="V11" s="126" t="s">
        <v>268</v>
      </c>
      <c r="W11" s="126">
        <v>0</v>
      </c>
      <c r="X11" s="126" t="s">
        <v>269</v>
      </c>
      <c r="Y11" s="126">
        <v>355727060</v>
      </c>
      <c r="Z11" s="126" t="s">
        <v>298</v>
      </c>
      <c r="AA11" s="126" t="s">
        <v>373</v>
      </c>
      <c r="AB11" s="127">
        <v>52000</v>
      </c>
      <c r="AC11" s="126" t="s">
        <v>374</v>
      </c>
      <c r="AD11" s="126">
        <v>24</v>
      </c>
      <c r="AE11" s="126" t="s">
        <v>355</v>
      </c>
      <c r="AF11" s="126" t="s">
        <v>375</v>
      </c>
      <c r="AG11" s="126" t="s">
        <v>376</v>
      </c>
      <c r="AH11" s="126" t="s">
        <v>351</v>
      </c>
      <c r="AI11" s="126" t="s">
        <v>377</v>
      </c>
      <c r="AJ11" s="127">
        <v>2780</v>
      </c>
      <c r="AK11" s="127">
        <v>2780</v>
      </c>
      <c r="AL11" s="126" t="s">
        <v>378</v>
      </c>
      <c r="AM11" s="127">
        <v>32036.95</v>
      </c>
      <c r="AN11" s="127">
        <v>12443.05</v>
      </c>
      <c r="AO11" s="127">
        <v>44480</v>
      </c>
      <c r="AP11" s="127">
        <v>19963.05</v>
      </c>
      <c r="AQ11" s="127">
        <v>1905.95</v>
      </c>
      <c r="AR11" s="127">
        <v>21869</v>
      </c>
      <c r="AS11" s="127">
        <v>19963.05</v>
      </c>
      <c r="AT11" s="127">
        <v>1905.95</v>
      </c>
      <c r="AU11" s="127">
        <v>21869</v>
      </c>
      <c r="AV11" s="126">
        <v>26</v>
      </c>
      <c r="AW11" s="126">
        <v>317</v>
      </c>
      <c r="AX11" s="126" t="s">
        <v>344</v>
      </c>
      <c r="AY11" s="126"/>
      <c r="AZ11" s="126"/>
      <c r="BA11" s="126"/>
      <c r="BB11" s="126" t="s">
        <v>345</v>
      </c>
      <c r="BC11" s="94"/>
      <c r="BD11" s="124"/>
      <c r="BE11" s="94"/>
      <c r="BF11" s="94"/>
      <c r="BG11" s="126" t="s">
        <v>456</v>
      </c>
      <c r="BH11" s="122" t="s">
        <v>468</v>
      </c>
      <c r="BI11" s="95" t="s">
        <v>99</v>
      </c>
      <c r="BJ11" s="122">
        <v>46168</v>
      </c>
      <c r="BK11" s="94" t="s">
        <v>102</v>
      </c>
      <c r="BL11" s="95" t="s">
        <v>107</v>
      </c>
      <c r="BM11" s="96" t="s">
        <v>179</v>
      </c>
      <c r="BN11" s="94" t="s">
        <v>221</v>
      </c>
      <c r="BO11" s="94"/>
      <c r="BP11" s="42"/>
      <c r="BQ11" s="129" t="s">
        <v>470</v>
      </c>
    </row>
    <row r="12" spans="1:69" x14ac:dyDescent="0.35">
      <c r="A12" s="126">
        <v>8</v>
      </c>
      <c r="B12" s="126" t="s">
        <v>256</v>
      </c>
      <c r="C12" s="126" t="s">
        <v>258</v>
      </c>
      <c r="D12" s="126" t="s">
        <v>259</v>
      </c>
      <c r="E12" s="126" t="s">
        <v>254</v>
      </c>
      <c r="F12" s="126" t="s">
        <v>254</v>
      </c>
      <c r="G12" s="126" t="s">
        <v>253</v>
      </c>
      <c r="H12" s="126" t="s">
        <v>254</v>
      </c>
      <c r="I12" s="126">
        <v>178455</v>
      </c>
      <c r="J12" s="126" t="s">
        <v>271</v>
      </c>
      <c r="K12" s="126">
        <v>178455</v>
      </c>
      <c r="L12" s="126" t="s">
        <v>261</v>
      </c>
      <c r="M12" s="126" t="s">
        <v>262</v>
      </c>
      <c r="N12" s="126">
        <v>127602</v>
      </c>
      <c r="O12" s="126" t="s">
        <v>272</v>
      </c>
      <c r="P12" s="126">
        <v>378979</v>
      </c>
      <c r="Q12" s="126" t="s">
        <v>273</v>
      </c>
      <c r="R12" s="126" t="s">
        <v>265</v>
      </c>
      <c r="S12" s="126" t="s">
        <v>299</v>
      </c>
      <c r="T12" s="126" t="s">
        <v>299</v>
      </c>
      <c r="U12" s="126" t="s">
        <v>275</v>
      </c>
      <c r="V12" s="126" t="s">
        <v>268</v>
      </c>
      <c r="W12" s="126">
        <v>0</v>
      </c>
      <c r="X12" s="126" t="s">
        <v>269</v>
      </c>
      <c r="Y12" s="126">
        <v>356278101</v>
      </c>
      <c r="Z12" s="126" t="s">
        <v>300</v>
      </c>
      <c r="AA12" s="126" t="s">
        <v>379</v>
      </c>
      <c r="AB12" s="127">
        <v>52000</v>
      </c>
      <c r="AC12" s="126" t="s">
        <v>347</v>
      </c>
      <c r="AD12" s="126">
        <v>24</v>
      </c>
      <c r="AE12" s="126" t="s">
        <v>355</v>
      </c>
      <c r="AF12" s="126" t="s">
        <v>362</v>
      </c>
      <c r="AG12" s="126" t="s">
        <v>363</v>
      </c>
      <c r="AH12" s="126" t="s">
        <v>364</v>
      </c>
      <c r="AI12" s="126" t="s">
        <v>380</v>
      </c>
      <c r="AJ12" s="127">
        <v>2780</v>
      </c>
      <c r="AK12" s="127">
        <v>2780</v>
      </c>
      <c r="AL12" s="126" t="s">
        <v>381</v>
      </c>
      <c r="AM12" s="127">
        <v>41198.230000000003</v>
      </c>
      <c r="AN12" s="127">
        <v>14401.77</v>
      </c>
      <c r="AO12" s="127">
        <v>55600</v>
      </c>
      <c r="AP12" s="127">
        <v>10801.77</v>
      </c>
      <c r="AQ12" s="127">
        <v>598.23</v>
      </c>
      <c r="AR12" s="127">
        <v>11400</v>
      </c>
      <c r="AS12" s="127">
        <v>10801.77</v>
      </c>
      <c r="AT12" s="127">
        <v>598.23</v>
      </c>
      <c r="AU12" s="127">
        <v>11400</v>
      </c>
      <c r="AV12" s="126">
        <v>25</v>
      </c>
      <c r="AW12" s="126">
        <v>154</v>
      </c>
      <c r="AX12" s="126" t="s">
        <v>382</v>
      </c>
      <c r="AY12" s="126"/>
      <c r="AZ12" s="126"/>
      <c r="BA12" s="126"/>
      <c r="BB12" s="126" t="s">
        <v>345</v>
      </c>
      <c r="BC12" s="94"/>
      <c r="BD12" s="124"/>
      <c r="BE12" s="94"/>
      <c r="BF12" s="94"/>
      <c r="BG12" s="126" t="s">
        <v>457</v>
      </c>
      <c r="BH12" s="122" t="s">
        <v>468</v>
      </c>
      <c r="BI12" s="95" t="s">
        <v>99</v>
      </c>
      <c r="BJ12" s="122">
        <v>46168</v>
      </c>
      <c r="BK12" s="94" t="s">
        <v>102</v>
      </c>
      <c r="BL12" s="95" t="s">
        <v>107</v>
      </c>
      <c r="BM12" s="96" t="s">
        <v>179</v>
      </c>
      <c r="BN12" s="94" t="s">
        <v>220</v>
      </c>
      <c r="BO12" s="94">
        <v>11420</v>
      </c>
      <c r="BP12" s="42" t="s">
        <v>182</v>
      </c>
      <c r="BQ12" s="129" t="s">
        <v>475</v>
      </c>
    </row>
    <row r="13" spans="1:69" hidden="1" x14ac:dyDescent="0.35">
      <c r="A13" s="126">
        <v>9</v>
      </c>
      <c r="B13" s="126" t="s">
        <v>256</v>
      </c>
      <c r="C13" s="126" t="s">
        <v>258</v>
      </c>
      <c r="D13" s="126" t="s">
        <v>259</v>
      </c>
      <c r="E13" s="126" t="s">
        <v>254</v>
      </c>
      <c r="F13" s="126" t="s">
        <v>254</v>
      </c>
      <c r="G13" s="126" t="s">
        <v>253</v>
      </c>
      <c r="H13" s="126" t="s">
        <v>254</v>
      </c>
      <c r="I13" s="126">
        <v>179981</v>
      </c>
      <c r="J13" s="126" t="s">
        <v>260</v>
      </c>
      <c r="K13" s="126">
        <v>179981</v>
      </c>
      <c r="L13" s="126" t="s">
        <v>261</v>
      </c>
      <c r="M13" s="126" t="s">
        <v>262</v>
      </c>
      <c r="N13" s="126">
        <v>127195</v>
      </c>
      <c r="O13" s="126" t="s">
        <v>301</v>
      </c>
      <c r="P13" s="126">
        <v>824303</v>
      </c>
      <c r="Q13" s="126" t="s">
        <v>302</v>
      </c>
      <c r="R13" s="126" t="s">
        <v>265</v>
      </c>
      <c r="S13" s="126" t="s">
        <v>303</v>
      </c>
      <c r="T13" s="126" t="s">
        <v>303</v>
      </c>
      <c r="U13" s="126" t="s">
        <v>282</v>
      </c>
      <c r="V13" s="126" t="s">
        <v>268</v>
      </c>
      <c r="W13" s="126">
        <v>0</v>
      </c>
      <c r="X13" s="126" t="s">
        <v>269</v>
      </c>
      <c r="Y13" s="126">
        <v>356506862</v>
      </c>
      <c r="Z13" s="126" t="s">
        <v>304</v>
      </c>
      <c r="AA13" s="126" t="s">
        <v>383</v>
      </c>
      <c r="AB13" s="127">
        <v>36000</v>
      </c>
      <c r="AC13" s="126" t="s">
        <v>384</v>
      </c>
      <c r="AD13" s="126">
        <v>24</v>
      </c>
      <c r="AE13" s="126" t="s">
        <v>348</v>
      </c>
      <c r="AF13" s="126" t="s">
        <v>385</v>
      </c>
      <c r="AG13" s="126" t="s">
        <v>386</v>
      </c>
      <c r="AH13" s="126" t="s">
        <v>351</v>
      </c>
      <c r="AI13" s="126" t="s">
        <v>387</v>
      </c>
      <c r="AJ13" s="127">
        <v>1920</v>
      </c>
      <c r="AK13" s="127">
        <v>1920</v>
      </c>
      <c r="AL13" s="126" t="s">
        <v>388</v>
      </c>
      <c r="AM13" s="127">
        <v>31784.05</v>
      </c>
      <c r="AN13" s="127">
        <v>10455.950000000001</v>
      </c>
      <c r="AO13" s="127">
        <v>42240</v>
      </c>
      <c r="AP13" s="127">
        <v>4215.95</v>
      </c>
      <c r="AQ13" s="127">
        <v>138.05000000000001</v>
      </c>
      <c r="AR13" s="127">
        <v>4354</v>
      </c>
      <c r="AS13" s="127">
        <v>4215.95</v>
      </c>
      <c r="AT13" s="127">
        <v>138.05000000000001</v>
      </c>
      <c r="AU13" s="127">
        <v>4354</v>
      </c>
      <c r="AV13" s="126">
        <v>24</v>
      </c>
      <c r="AW13" s="126">
        <v>76</v>
      </c>
      <c r="AX13" s="126" t="s">
        <v>389</v>
      </c>
      <c r="AY13" s="126"/>
      <c r="AZ13" s="126"/>
      <c r="BA13" s="126"/>
      <c r="BB13" s="126" t="s">
        <v>345</v>
      </c>
      <c r="BC13" s="94"/>
      <c r="BD13" s="124"/>
      <c r="BE13" s="94"/>
      <c r="BF13" s="94"/>
      <c r="BG13" s="126" t="s">
        <v>458</v>
      </c>
      <c r="BH13" s="122" t="s">
        <v>468</v>
      </c>
      <c r="BI13" s="95" t="s">
        <v>99</v>
      </c>
      <c r="BJ13" s="122">
        <v>46168</v>
      </c>
      <c r="BK13" s="94" t="s">
        <v>103</v>
      </c>
      <c r="BL13" s="95" t="s">
        <v>108</v>
      </c>
      <c r="BM13" s="96" t="s">
        <v>179</v>
      </c>
      <c r="BN13" s="94" t="s">
        <v>221</v>
      </c>
      <c r="BO13" s="94"/>
      <c r="BP13" s="42"/>
      <c r="BQ13" s="129" t="s">
        <v>469</v>
      </c>
    </row>
    <row r="14" spans="1:69" hidden="1" x14ac:dyDescent="0.35">
      <c r="A14" s="126">
        <v>10</v>
      </c>
      <c r="B14" s="126" t="s">
        <v>256</v>
      </c>
      <c r="C14" s="126" t="s">
        <v>258</v>
      </c>
      <c r="D14" s="126" t="s">
        <v>259</v>
      </c>
      <c r="E14" s="126" t="s">
        <v>254</v>
      </c>
      <c r="F14" s="126" t="s">
        <v>254</v>
      </c>
      <c r="G14" s="126" t="s">
        <v>253</v>
      </c>
      <c r="H14" s="126" t="s">
        <v>254</v>
      </c>
      <c r="I14" s="126">
        <v>179981</v>
      </c>
      <c r="J14" s="126" t="s">
        <v>260</v>
      </c>
      <c r="K14" s="126">
        <v>179981</v>
      </c>
      <c r="L14" s="126" t="s">
        <v>261</v>
      </c>
      <c r="M14" s="126" t="s">
        <v>262</v>
      </c>
      <c r="N14" s="126">
        <v>132368</v>
      </c>
      <c r="O14" s="126" t="s">
        <v>263</v>
      </c>
      <c r="P14" s="126">
        <v>178863</v>
      </c>
      <c r="Q14" s="126" t="s">
        <v>264</v>
      </c>
      <c r="R14" s="126" t="s">
        <v>285</v>
      </c>
      <c r="S14" s="126" t="s">
        <v>305</v>
      </c>
      <c r="T14" s="126" t="s">
        <v>305</v>
      </c>
      <c r="U14" s="126" t="s">
        <v>275</v>
      </c>
      <c r="V14" s="126" t="s">
        <v>268</v>
      </c>
      <c r="W14" s="126">
        <v>0</v>
      </c>
      <c r="X14" s="126" t="s">
        <v>269</v>
      </c>
      <c r="Y14" s="126">
        <v>356644609</v>
      </c>
      <c r="Z14" s="126" t="s">
        <v>306</v>
      </c>
      <c r="AA14" s="126" t="s">
        <v>390</v>
      </c>
      <c r="AB14" s="127">
        <v>20000</v>
      </c>
      <c r="AC14" s="126" t="s">
        <v>337</v>
      </c>
      <c r="AD14" s="126">
        <v>18</v>
      </c>
      <c r="AE14" s="126" t="s">
        <v>361</v>
      </c>
      <c r="AF14" s="126" t="s">
        <v>391</v>
      </c>
      <c r="AG14" s="126" t="s">
        <v>392</v>
      </c>
      <c r="AH14" s="126" t="s">
        <v>364</v>
      </c>
      <c r="AI14" s="126" t="s">
        <v>393</v>
      </c>
      <c r="AJ14" s="127">
        <v>1340</v>
      </c>
      <c r="AK14" s="127">
        <v>1340</v>
      </c>
      <c r="AL14" s="126" t="s">
        <v>394</v>
      </c>
      <c r="AM14" s="127">
        <v>18310.18</v>
      </c>
      <c r="AN14" s="127">
        <v>4189.82</v>
      </c>
      <c r="AO14" s="127">
        <v>22500</v>
      </c>
      <c r="AP14" s="127">
        <v>1689.82</v>
      </c>
      <c r="AQ14" s="127">
        <v>30.18</v>
      </c>
      <c r="AR14" s="127">
        <v>1720</v>
      </c>
      <c r="AS14" s="127">
        <v>1689.82</v>
      </c>
      <c r="AT14" s="127">
        <v>30.18</v>
      </c>
      <c r="AU14" s="127">
        <v>1720</v>
      </c>
      <c r="AV14" s="126">
        <v>24</v>
      </c>
      <c r="AW14" s="126">
        <v>255</v>
      </c>
      <c r="AX14" s="126" t="s">
        <v>344</v>
      </c>
      <c r="AY14" s="126"/>
      <c r="AZ14" s="126"/>
      <c r="BA14" s="126"/>
      <c r="BB14" s="126" t="s">
        <v>345</v>
      </c>
      <c r="BC14" s="94"/>
      <c r="BD14" s="124"/>
      <c r="BE14" s="94"/>
      <c r="BF14" s="94"/>
      <c r="BG14" s="126" t="s">
        <v>459</v>
      </c>
      <c r="BH14" s="122" t="s">
        <v>468</v>
      </c>
      <c r="BI14" s="95" t="s">
        <v>99</v>
      </c>
      <c r="BJ14" s="122">
        <v>46169</v>
      </c>
      <c r="BK14" s="94" t="s">
        <v>103</v>
      </c>
      <c r="BL14" s="95" t="s">
        <v>108</v>
      </c>
      <c r="BM14" s="96" t="s">
        <v>180</v>
      </c>
      <c r="BN14" s="94" t="s">
        <v>222</v>
      </c>
      <c r="BO14" s="94"/>
      <c r="BP14" s="42"/>
      <c r="BQ14" s="128" t="s">
        <v>473</v>
      </c>
    </row>
    <row r="15" spans="1:69" hidden="1" x14ac:dyDescent="0.35">
      <c r="A15" s="126">
        <v>11</v>
      </c>
      <c r="B15" s="126" t="s">
        <v>256</v>
      </c>
      <c r="C15" s="126" t="s">
        <v>258</v>
      </c>
      <c r="D15" s="126" t="s">
        <v>259</v>
      </c>
      <c r="E15" s="126" t="s">
        <v>254</v>
      </c>
      <c r="F15" s="126" t="s">
        <v>254</v>
      </c>
      <c r="G15" s="126" t="s">
        <v>253</v>
      </c>
      <c r="H15" s="126" t="s">
        <v>254</v>
      </c>
      <c r="I15" s="126">
        <v>180433</v>
      </c>
      <c r="J15" s="126" t="s">
        <v>307</v>
      </c>
      <c r="K15" s="126">
        <v>180433</v>
      </c>
      <c r="L15" s="126" t="s">
        <v>261</v>
      </c>
      <c r="M15" s="126" t="s">
        <v>262</v>
      </c>
      <c r="N15" s="126">
        <v>126299</v>
      </c>
      <c r="O15" s="126" t="s">
        <v>308</v>
      </c>
      <c r="P15" s="126">
        <v>171049</v>
      </c>
      <c r="Q15" s="126" t="s">
        <v>309</v>
      </c>
      <c r="R15" s="126" t="s">
        <v>265</v>
      </c>
      <c r="S15" s="126" t="s">
        <v>310</v>
      </c>
      <c r="T15" s="126" t="s">
        <v>310</v>
      </c>
      <c r="U15" s="126" t="s">
        <v>311</v>
      </c>
      <c r="V15" s="126" t="s">
        <v>268</v>
      </c>
      <c r="W15" s="126">
        <v>0</v>
      </c>
      <c r="X15" s="126" t="s">
        <v>287</v>
      </c>
      <c r="Y15" s="126">
        <v>357211257</v>
      </c>
      <c r="Z15" s="126" t="s">
        <v>312</v>
      </c>
      <c r="AA15" s="126" t="s">
        <v>395</v>
      </c>
      <c r="AB15" s="127">
        <v>62000</v>
      </c>
      <c r="AC15" s="126" t="s">
        <v>384</v>
      </c>
      <c r="AD15" s="126">
        <v>24</v>
      </c>
      <c r="AE15" s="126" t="s">
        <v>396</v>
      </c>
      <c r="AF15" s="126" t="s">
        <v>397</v>
      </c>
      <c r="AG15" s="126" t="s">
        <v>398</v>
      </c>
      <c r="AH15" s="126" t="s">
        <v>399</v>
      </c>
      <c r="AI15" s="126" t="s">
        <v>400</v>
      </c>
      <c r="AJ15" s="127">
        <v>3280</v>
      </c>
      <c r="AK15" s="127">
        <v>3280</v>
      </c>
      <c r="AL15" s="126" t="s">
        <v>353</v>
      </c>
      <c r="AM15" s="127">
        <v>31148.77</v>
      </c>
      <c r="AN15" s="127">
        <v>13491.23</v>
      </c>
      <c r="AO15" s="127">
        <v>44640</v>
      </c>
      <c r="AP15" s="127">
        <v>30851.23</v>
      </c>
      <c r="AQ15" s="127">
        <v>3312.77</v>
      </c>
      <c r="AR15" s="127">
        <v>34164</v>
      </c>
      <c r="AS15" s="127">
        <v>27548.89</v>
      </c>
      <c r="AT15" s="127">
        <v>3251.11</v>
      </c>
      <c r="AU15" s="127">
        <v>30800</v>
      </c>
      <c r="AV15" s="126">
        <v>23</v>
      </c>
      <c r="AW15" s="126">
        <v>307</v>
      </c>
      <c r="AX15" s="126" t="s">
        <v>344</v>
      </c>
      <c r="AY15" s="126"/>
      <c r="AZ15" s="126"/>
      <c r="BA15" s="126"/>
      <c r="BB15" s="126" t="s">
        <v>345</v>
      </c>
      <c r="BC15" s="94"/>
      <c r="BD15" s="124"/>
      <c r="BE15" s="94"/>
      <c r="BF15" s="94"/>
      <c r="BG15" s="126" t="s">
        <v>460</v>
      </c>
      <c r="BH15" s="122" t="s">
        <v>468</v>
      </c>
      <c r="BI15" s="95" t="s">
        <v>99</v>
      </c>
      <c r="BJ15" s="122">
        <v>46168</v>
      </c>
      <c r="BK15" s="94" t="s">
        <v>102</v>
      </c>
      <c r="BL15" s="95" t="s">
        <v>107</v>
      </c>
      <c r="BM15" s="96" t="s">
        <v>179</v>
      </c>
      <c r="BN15" s="94" t="s">
        <v>221</v>
      </c>
      <c r="BO15" s="94"/>
      <c r="BP15" s="42"/>
      <c r="BQ15" s="129" t="s">
        <v>470</v>
      </c>
    </row>
    <row r="16" spans="1:69" hidden="1" x14ac:dyDescent="0.35">
      <c r="A16" s="126">
        <v>12</v>
      </c>
      <c r="B16" s="126" t="s">
        <v>256</v>
      </c>
      <c r="C16" s="126" t="s">
        <v>258</v>
      </c>
      <c r="D16" s="126" t="s">
        <v>259</v>
      </c>
      <c r="E16" s="126" t="s">
        <v>254</v>
      </c>
      <c r="F16" s="126" t="s">
        <v>254</v>
      </c>
      <c r="G16" s="126" t="s">
        <v>253</v>
      </c>
      <c r="H16" s="126" t="s">
        <v>254</v>
      </c>
      <c r="I16" s="126">
        <v>79196</v>
      </c>
      <c r="J16" s="126" t="s">
        <v>278</v>
      </c>
      <c r="K16" s="126">
        <v>79196</v>
      </c>
      <c r="L16" s="126" t="s">
        <v>261</v>
      </c>
      <c r="M16" s="126" t="s">
        <v>262</v>
      </c>
      <c r="N16" s="126">
        <v>128588</v>
      </c>
      <c r="O16" s="126" t="s">
        <v>279</v>
      </c>
      <c r="P16" s="126">
        <v>848488</v>
      </c>
      <c r="Q16" s="126" t="s">
        <v>313</v>
      </c>
      <c r="R16" s="126" t="s">
        <v>265</v>
      </c>
      <c r="S16" s="126" t="s">
        <v>314</v>
      </c>
      <c r="T16" s="126" t="s">
        <v>314</v>
      </c>
      <c r="U16" s="126" t="s">
        <v>267</v>
      </c>
      <c r="V16" s="126" t="s">
        <v>268</v>
      </c>
      <c r="W16" s="126">
        <v>0</v>
      </c>
      <c r="X16" s="126" t="s">
        <v>315</v>
      </c>
      <c r="Y16" s="126">
        <v>357437249</v>
      </c>
      <c r="Z16" s="126" t="s">
        <v>316</v>
      </c>
      <c r="AA16" s="126" t="s">
        <v>401</v>
      </c>
      <c r="AB16" s="127">
        <v>65000</v>
      </c>
      <c r="AC16" s="126" t="s">
        <v>347</v>
      </c>
      <c r="AD16" s="126">
        <v>24</v>
      </c>
      <c r="AE16" s="126" t="s">
        <v>402</v>
      </c>
      <c r="AF16" s="126" t="s">
        <v>403</v>
      </c>
      <c r="AG16" s="126" t="s">
        <v>404</v>
      </c>
      <c r="AH16" s="126" t="s">
        <v>351</v>
      </c>
      <c r="AI16" s="126" t="s">
        <v>405</v>
      </c>
      <c r="AJ16" s="127">
        <v>3470</v>
      </c>
      <c r="AK16" s="127">
        <v>3470</v>
      </c>
      <c r="AL16" s="126" t="s">
        <v>406</v>
      </c>
      <c r="AM16" s="127">
        <v>42134.36</v>
      </c>
      <c r="AN16" s="127">
        <v>16855.64</v>
      </c>
      <c r="AO16" s="127">
        <v>58990</v>
      </c>
      <c r="AP16" s="127">
        <v>22865.64</v>
      </c>
      <c r="AQ16" s="127">
        <v>2021.36</v>
      </c>
      <c r="AR16" s="127">
        <v>24887</v>
      </c>
      <c r="AS16" s="127">
        <v>15564.77</v>
      </c>
      <c r="AT16" s="127">
        <v>1785.23</v>
      </c>
      <c r="AU16" s="127">
        <v>17350</v>
      </c>
      <c r="AV16" s="126">
        <v>22</v>
      </c>
      <c r="AW16" s="126">
        <v>161</v>
      </c>
      <c r="AX16" s="126" t="s">
        <v>382</v>
      </c>
      <c r="AY16" s="126"/>
      <c r="AZ16" s="126"/>
      <c r="BA16" s="126"/>
      <c r="BB16" s="126" t="s">
        <v>345</v>
      </c>
      <c r="BC16" s="94"/>
      <c r="BD16" s="124"/>
      <c r="BE16" s="94"/>
      <c r="BF16" s="94"/>
      <c r="BG16" s="126" t="s">
        <v>461</v>
      </c>
      <c r="BH16" s="122" t="s">
        <v>468</v>
      </c>
      <c r="BI16" s="95" t="s">
        <v>99</v>
      </c>
      <c r="BJ16" s="122">
        <v>46168</v>
      </c>
      <c r="BK16" s="94" t="s">
        <v>102</v>
      </c>
      <c r="BL16" s="95" t="s">
        <v>107</v>
      </c>
      <c r="BM16" s="96" t="s">
        <v>179</v>
      </c>
      <c r="BN16" s="94" t="s">
        <v>221</v>
      </c>
      <c r="BO16" s="94"/>
      <c r="BP16" s="42"/>
      <c r="BQ16" s="129" t="s">
        <v>470</v>
      </c>
    </row>
    <row r="17" spans="1:69" hidden="1" x14ac:dyDescent="0.35">
      <c r="A17" s="126">
        <v>13</v>
      </c>
      <c r="B17" s="126" t="s">
        <v>256</v>
      </c>
      <c r="C17" s="126" t="s">
        <v>258</v>
      </c>
      <c r="D17" s="126" t="s">
        <v>259</v>
      </c>
      <c r="E17" s="126" t="s">
        <v>254</v>
      </c>
      <c r="F17" s="126" t="s">
        <v>254</v>
      </c>
      <c r="G17" s="126" t="s">
        <v>253</v>
      </c>
      <c r="H17" s="126" t="s">
        <v>254</v>
      </c>
      <c r="I17" s="126">
        <v>83061</v>
      </c>
      <c r="J17" s="126" t="s">
        <v>294</v>
      </c>
      <c r="K17" s="126">
        <v>83061</v>
      </c>
      <c r="L17" s="126" t="s">
        <v>261</v>
      </c>
      <c r="M17" s="126" t="s">
        <v>262</v>
      </c>
      <c r="N17" s="126">
        <v>136737</v>
      </c>
      <c r="O17" s="126" t="s">
        <v>295</v>
      </c>
      <c r="P17" s="126">
        <v>184623</v>
      </c>
      <c r="Q17" s="126" t="s">
        <v>296</v>
      </c>
      <c r="R17" s="126" t="s">
        <v>265</v>
      </c>
      <c r="S17" s="126" t="s">
        <v>317</v>
      </c>
      <c r="T17" s="126" t="s">
        <v>317</v>
      </c>
      <c r="U17" s="126" t="s">
        <v>267</v>
      </c>
      <c r="V17" s="126" t="s">
        <v>268</v>
      </c>
      <c r="W17" s="126">
        <v>0</v>
      </c>
      <c r="X17" s="126" t="s">
        <v>269</v>
      </c>
      <c r="Y17" s="126">
        <v>357616315</v>
      </c>
      <c r="Z17" s="126" t="s">
        <v>318</v>
      </c>
      <c r="AA17" s="126" t="s">
        <v>407</v>
      </c>
      <c r="AB17" s="127">
        <v>52000</v>
      </c>
      <c r="AC17" s="126" t="s">
        <v>374</v>
      </c>
      <c r="AD17" s="126">
        <v>24</v>
      </c>
      <c r="AE17" s="126" t="s">
        <v>402</v>
      </c>
      <c r="AF17" s="126" t="s">
        <v>408</v>
      </c>
      <c r="AG17" s="126" t="s">
        <v>409</v>
      </c>
      <c r="AH17" s="126" t="s">
        <v>351</v>
      </c>
      <c r="AI17" s="126" t="s">
        <v>410</v>
      </c>
      <c r="AJ17" s="127">
        <v>2780</v>
      </c>
      <c r="AK17" s="127">
        <v>2780</v>
      </c>
      <c r="AL17" s="126" t="s">
        <v>411</v>
      </c>
      <c r="AM17" s="127">
        <v>37432.47</v>
      </c>
      <c r="AN17" s="127">
        <v>13197.53</v>
      </c>
      <c r="AO17" s="127">
        <v>50630</v>
      </c>
      <c r="AP17" s="127">
        <v>14567.53</v>
      </c>
      <c r="AQ17" s="127">
        <v>734.47</v>
      </c>
      <c r="AR17" s="127">
        <v>15302</v>
      </c>
      <c r="AS17" s="127">
        <v>9934.5499999999993</v>
      </c>
      <c r="AT17" s="127">
        <v>595.45000000000005</v>
      </c>
      <c r="AU17" s="127">
        <v>10530</v>
      </c>
      <c r="AV17" s="126">
        <v>22</v>
      </c>
      <c r="AW17" s="126">
        <v>133</v>
      </c>
      <c r="AX17" s="126" t="s">
        <v>412</v>
      </c>
      <c r="AY17" s="126"/>
      <c r="AZ17" s="126"/>
      <c r="BA17" s="126"/>
      <c r="BB17" s="126" t="s">
        <v>345</v>
      </c>
      <c r="BC17" s="94"/>
      <c r="BD17" s="124"/>
      <c r="BE17" s="94"/>
      <c r="BF17" s="94"/>
      <c r="BG17" s="126" t="s">
        <v>462</v>
      </c>
      <c r="BH17" s="122" t="s">
        <v>468</v>
      </c>
      <c r="BI17" s="95" t="s">
        <v>99</v>
      </c>
      <c r="BJ17" s="122">
        <v>46168</v>
      </c>
      <c r="BK17" s="94" t="s">
        <v>102</v>
      </c>
      <c r="BL17" s="95" t="s">
        <v>107</v>
      </c>
      <c r="BM17" s="96" t="s">
        <v>180</v>
      </c>
      <c r="BN17" s="94" t="s">
        <v>222</v>
      </c>
      <c r="BO17" s="94"/>
      <c r="BP17" s="42"/>
      <c r="BQ17" s="128" t="s">
        <v>474</v>
      </c>
    </row>
    <row r="18" spans="1:69" hidden="1" x14ac:dyDescent="0.35">
      <c r="A18" s="126">
        <v>14</v>
      </c>
      <c r="B18" s="126" t="s">
        <v>256</v>
      </c>
      <c r="C18" s="126" t="s">
        <v>258</v>
      </c>
      <c r="D18" s="126" t="s">
        <v>259</v>
      </c>
      <c r="E18" s="126" t="s">
        <v>254</v>
      </c>
      <c r="F18" s="126" t="s">
        <v>254</v>
      </c>
      <c r="G18" s="126" t="s">
        <v>253</v>
      </c>
      <c r="H18" s="126" t="s">
        <v>254</v>
      </c>
      <c r="I18" s="126">
        <v>79196</v>
      </c>
      <c r="J18" s="126" t="s">
        <v>278</v>
      </c>
      <c r="K18" s="126">
        <v>79196</v>
      </c>
      <c r="L18" s="126" t="s">
        <v>261</v>
      </c>
      <c r="M18" s="126" t="s">
        <v>262</v>
      </c>
      <c r="N18" s="126">
        <v>128588</v>
      </c>
      <c r="O18" s="126" t="s">
        <v>279</v>
      </c>
      <c r="P18" s="126">
        <v>848475</v>
      </c>
      <c r="Q18" s="126" t="s">
        <v>319</v>
      </c>
      <c r="R18" s="126" t="s">
        <v>265</v>
      </c>
      <c r="S18" s="126" t="s">
        <v>320</v>
      </c>
      <c r="T18" s="126" t="s">
        <v>320</v>
      </c>
      <c r="U18" s="126" t="s">
        <v>282</v>
      </c>
      <c r="V18" s="126" t="s">
        <v>268</v>
      </c>
      <c r="W18" s="126">
        <v>0</v>
      </c>
      <c r="X18" s="126" t="s">
        <v>287</v>
      </c>
      <c r="Y18" s="126">
        <v>357642475</v>
      </c>
      <c r="Z18" s="126" t="s">
        <v>321</v>
      </c>
      <c r="AA18" s="126" t="s">
        <v>407</v>
      </c>
      <c r="AB18" s="127">
        <v>52000</v>
      </c>
      <c r="AC18" s="126" t="s">
        <v>347</v>
      </c>
      <c r="AD18" s="126">
        <v>24</v>
      </c>
      <c r="AE18" s="126" t="s">
        <v>413</v>
      </c>
      <c r="AF18" s="126" t="s">
        <v>414</v>
      </c>
      <c r="AG18" s="126" t="s">
        <v>415</v>
      </c>
      <c r="AH18" s="126" t="s">
        <v>399</v>
      </c>
      <c r="AI18" s="126" t="s">
        <v>405</v>
      </c>
      <c r="AJ18" s="127">
        <v>2780</v>
      </c>
      <c r="AK18" s="127">
        <v>2780</v>
      </c>
      <c r="AL18" s="126" t="s">
        <v>416</v>
      </c>
      <c r="AM18" s="127">
        <v>27823.71</v>
      </c>
      <c r="AN18" s="127">
        <v>11733.29</v>
      </c>
      <c r="AO18" s="127">
        <v>39557</v>
      </c>
      <c r="AP18" s="127">
        <v>24176.29</v>
      </c>
      <c r="AQ18" s="127">
        <v>2253.71</v>
      </c>
      <c r="AR18" s="127">
        <v>26430</v>
      </c>
      <c r="AS18" s="127">
        <v>19487.89</v>
      </c>
      <c r="AT18" s="127">
        <v>2115.11</v>
      </c>
      <c r="AU18" s="127">
        <v>21603</v>
      </c>
      <c r="AV18" s="126">
        <v>22</v>
      </c>
      <c r="AW18" s="126">
        <v>224</v>
      </c>
      <c r="AX18" s="126" t="s">
        <v>344</v>
      </c>
      <c r="AY18" s="126"/>
      <c r="AZ18" s="126"/>
      <c r="BA18" s="126"/>
      <c r="BB18" s="126" t="s">
        <v>345</v>
      </c>
      <c r="BC18" s="94"/>
      <c r="BD18" s="124"/>
      <c r="BE18" s="94"/>
      <c r="BF18" s="94"/>
      <c r="BG18" s="126" t="s">
        <v>463</v>
      </c>
      <c r="BH18" s="122" t="s">
        <v>468</v>
      </c>
      <c r="BI18" s="95" t="s">
        <v>99</v>
      </c>
      <c r="BJ18" s="122">
        <v>46168</v>
      </c>
      <c r="BK18" s="94" t="s">
        <v>102</v>
      </c>
      <c r="BL18" s="95" t="s">
        <v>107</v>
      </c>
      <c r="BM18" s="96" t="s">
        <v>179</v>
      </c>
      <c r="BN18" s="94" t="s">
        <v>221</v>
      </c>
      <c r="BO18" s="94"/>
      <c r="BP18" s="42"/>
      <c r="BQ18" s="129" t="s">
        <v>470</v>
      </c>
    </row>
    <row r="19" spans="1:69" x14ac:dyDescent="0.35">
      <c r="A19" s="126">
        <v>15</v>
      </c>
      <c r="B19" s="126" t="s">
        <v>256</v>
      </c>
      <c r="C19" s="126" t="s">
        <v>258</v>
      </c>
      <c r="D19" s="126" t="s">
        <v>259</v>
      </c>
      <c r="E19" s="126" t="s">
        <v>254</v>
      </c>
      <c r="F19" s="126" t="s">
        <v>254</v>
      </c>
      <c r="G19" s="126" t="s">
        <v>253</v>
      </c>
      <c r="H19" s="126" t="s">
        <v>254</v>
      </c>
      <c r="I19" s="126">
        <v>179981</v>
      </c>
      <c r="J19" s="126" t="s">
        <v>260</v>
      </c>
      <c r="K19" s="126">
        <v>179981</v>
      </c>
      <c r="L19" s="126" t="s">
        <v>261</v>
      </c>
      <c r="M19" s="126" t="s">
        <v>262</v>
      </c>
      <c r="N19" s="126">
        <v>127195</v>
      </c>
      <c r="O19" s="126" t="s">
        <v>301</v>
      </c>
      <c r="P19" s="126">
        <v>824303</v>
      </c>
      <c r="Q19" s="126" t="s">
        <v>302</v>
      </c>
      <c r="R19" s="126" t="s">
        <v>265</v>
      </c>
      <c r="S19" s="126" t="s">
        <v>322</v>
      </c>
      <c r="T19" s="126" t="s">
        <v>322</v>
      </c>
      <c r="U19" s="126" t="s">
        <v>267</v>
      </c>
      <c r="V19" s="126" t="s">
        <v>268</v>
      </c>
      <c r="W19" s="126">
        <v>0</v>
      </c>
      <c r="X19" s="126" t="s">
        <v>269</v>
      </c>
      <c r="Y19" s="126">
        <v>357799383</v>
      </c>
      <c r="Z19" s="126" t="s">
        <v>323</v>
      </c>
      <c r="AA19" s="126" t="s">
        <v>410</v>
      </c>
      <c r="AB19" s="127">
        <v>80000</v>
      </c>
      <c r="AC19" s="126" t="s">
        <v>384</v>
      </c>
      <c r="AD19" s="126">
        <v>24</v>
      </c>
      <c r="AE19" s="126" t="s">
        <v>417</v>
      </c>
      <c r="AF19" s="126" t="s">
        <v>418</v>
      </c>
      <c r="AG19" s="126" t="s">
        <v>419</v>
      </c>
      <c r="AH19" s="126" t="s">
        <v>399</v>
      </c>
      <c r="AI19" s="126" t="s">
        <v>420</v>
      </c>
      <c r="AJ19" s="127">
        <v>4270</v>
      </c>
      <c r="AK19" s="127">
        <v>4270</v>
      </c>
      <c r="AL19" s="126" t="s">
        <v>421</v>
      </c>
      <c r="AM19" s="127">
        <v>49494.18</v>
      </c>
      <c r="AN19" s="127">
        <v>20285.82</v>
      </c>
      <c r="AO19" s="127">
        <v>69780</v>
      </c>
      <c r="AP19" s="127">
        <v>30505.82</v>
      </c>
      <c r="AQ19" s="127">
        <v>2266.1799999999998</v>
      </c>
      <c r="AR19" s="127">
        <v>32772</v>
      </c>
      <c r="AS19" s="127">
        <v>18123.169999999998</v>
      </c>
      <c r="AT19" s="127">
        <v>1766.83</v>
      </c>
      <c r="AU19" s="127">
        <v>19890</v>
      </c>
      <c r="AV19" s="126">
        <v>21</v>
      </c>
      <c r="AW19" s="126">
        <v>132</v>
      </c>
      <c r="AX19" s="126" t="s">
        <v>412</v>
      </c>
      <c r="AY19" s="126"/>
      <c r="AZ19" s="126"/>
      <c r="BA19" s="126"/>
      <c r="BB19" s="126" t="s">
        <v>345</v>
      </c>
      <c r="BC19" s="94"/>
      <c r="BD19" s="124"/>
      <c r="BE19" s="94"/>
      <c r="BF19" s="94"/>
      <c r="BG19" s="126" t="s">
        <v>464</v>
      </c>
      <c r="BH19" s="122" t="s">
        <v>468</v>
      </c>
      <c r="BI19" s="95" t="s">
        <v>99</v>
      </c>
      <c r="BJ19" s="122">
        <v>46168</v>
      </c>
      <c r="BK19" s="94" t="s">
        <v>102</v>
      </c>
      <c r="BL19" s="95" t="s">
        <v>107</v>
      </c>
      <c r="BM19" s="96" t="s">
        <v>180</v>
      </c>
      <c r="BN19" s="94" t="s">
        <v>220</v>
      </c>
      <c r="BO19" s="94">
        <v>7820</v>
      </c>
      <c r="BP19" s="42" t="s">
        <v>182</v>
      </c>
      <c r="BQ19" s="129" t="s">
        <v>477</v>
      </c>
    </row>
    <row r="20" spans="1:69" x14ac:dyDescent="0.35">
      <c r="A20" s="126">
        <v>16</v>
      </c>
      <c r="B20" s="126" t="s">
        <v>256</v>
      </c>
      <c r="C20" s="126" t="s">
        <v>258</v>
      </c>
      <c r="D20" s="126" t="s">
        <v>259</v>
      </c>
      <c r="E20" s="126" t="s">
        <v>254</v>
      </c>
      <c r="F20" s="126" t="s">
        <v>254</v>
      </c>
      <c r="G20" s="126" t="s">
        <v>253</v>
      </c>
      <c r="H20" s="126" t="s">
        <v>254</v>
      </c>
      <c r="I20" s="126">
        <v>79196</v>
      </c>
      <c r="J20" s="126" t="s">
        <v>278</v>
      </c>
      <c r="K20" s="126">
        <v>79196</v>
      </c>
      <c r="L20" s="126" t="s">
        <v>261</v>
      </c>
      <c r="M20" s="126" t="s">
        <v>262</v>
      </c>
      <c r="N20" s="126">
        <v>128588</v>
      </c>
      <c r="O20" s="126" t="s">
        <v>279</v>
      </c>
      <c r="P20" s="126">
        <v>184227</v>
      </c>
      <c r="Q20" s="126" t="s">
        <v>280</v>
      </c>
      <c r="R20" s="126" t="s">
        <v>285</v>
      </c>
      <c r="S20" s="126" t="s">
        <v>281</v>
      </c>
      <c r="T20" s="126" t="s">
        <v>281</v>
      </c>
      <c r="U20" s="126" t="s">
        <v>282</v>
      </c>
      <c r="V20" s="126" t="s">
        <v>268</v>
      </c>
      <c r="W20" s="126">
        <v>0</v>
      </c>
      <c r="X20" s="126" t="s">
        <v>269</v>
      </c>
      <c r="Y20" s="126">
        <v>358409481</v>
      </c>
      <c r="Z20" s="126" t="s">
        <v>283</v>
      </c>
      <c r="AA20" s="126" t="s">
        <v>422</v>
      </c>
      <c r="AB20" s="127">
        <v>30000</v>
      </c>
      <c r="AC20" s="126" t="s">
        <v>347</v>
      </c>
      <c r="AD20" s="126">
        <v>18</v>
      </c>
      <c r="AE20" s="126" t="s">
        <v>423</v>
      </c>
      <c r="AF20" s="126" t="s">
        <v>356</v>
      </c>
      <c r="AG20" s="126" t="s">
        <v>357</v>
      </c>
      <c r="AH20" s="126" t="s">
        <v>351</v>
      </c>
      <c r="AI20" s="126" t="s">
        <v>424</v>
      </c>
      <c r="AJ20" s="127">
        <v>2010</v>
      </c>
      <c r="AK20" s="127">
        <v>2010</v>
      </c>
      <c r="AL20" s="126" t="s">
        <v>425</v>
      </c>
      <c r="AM20" s="127">
        <v>16927.47</v>
      </c>
      <c r="AN20" s="127">
        <v>5182.53</v>
      </c>
      <c r="AO20" s="127">
        <v>22110</v>
      </c>
      <c r="AP20" s="127">
        <v>13072.53</v>
      </c>
      <c r="AQ20" s="127">
        <v>1131.47</v>
      </c>
      <c r="AR20" s="127">
        <v>14204</v>
      </c>
      <c r="AS20" s="127">
        <v>13072.53</v>
      </c>
      <c r="AT20" s="127">
        <v>1131.47</v>
      </c>
      <c r="AU20" s="127">
        <v>14204</v>
      </c>
      <c r="AV20" s="126">
        <v>19</v>
      </c>
      <c r="AW20" s="126">
        <v>252</v>
      </c>
      <c r="AX20" s="126" t="s">
        <v>344</v>
      </c>
      <c r="AY20" s="126"/>
      <c r="AZ20" s="126"/>
      <c r="BA20" s="126"/>
      <c r="BB20" s="126" t="s">
        <v>345</v>
      </c>
      <c r="BC20" s="94"/>
      <c r="BD20" s="124"/>
      <c r="BE20" s="94"/>
      <c r="BF20" s="94"/>
      <c r="BG20" s="126" t="s">
        <v>452</v>
      </c>
      <c r="BH20" s="122" t="s">
        <v>468</v>
      </c>
      <c r="BI20" s="95" t="s">
        <v>99</v>
      </c>
      <c r="BJ20" s="122">
        <v>46169</v>
      </c>
      <c r="BK20" s="94" t="s">
        <v>102</v>
      </c>
      <c r="BL20" s="95" t="s">
        <v>107</v>
      </c>
      <c r="BM20" s="96" t="s">
        <v>179</v>
      </c>
      <c r="BN20" s="94" t="s">
        <v>220</v>
      </c>
      <c r="BO20" s="94">
        <v>8040</v>
      </c>
      <c r="BP20" s="42" t="s">
        <v>181</v>
      </c>
      <c r="BQ20" s="129" t="s">
        <v>471</v>
      </c>
    </row>
    <row r="21" spans="1:69" x14ac:dyDescent="0.35">
      <c r="A21" s="126">
        <v>17</v>
      </c>
      <c r="B21" s="126" t="s">
        <v>256</v>
      </c>
      <c r="C21" s="126" t="s">
        <v>258</v>
      </c>
      <c r="D21" s="126" t="s">
        <v>259</v>
      </c>
      <c r="E21" s="126" t="s">
        <v>254</v>
      </c>
      <c r="F21" s="126" t="s">
        <v>254</v>
      </c>
      <c r="G21" s="126" t="s">
        <v>253</v>
      </c>
      <c r="H21" s="126" t="s">
        <v>254</v>
      </c>
      <c r="I21" s="126">
        <v>179981</v>
      </c>
      <c r="J21" s="126" t="s">
        <v>260</v>
      </c>
      <c r="K21" s="126">
        <v>179981</v>
      </c>
      <c r="L21" s="126" t="s">
        <v>261</v>
      </c>
      <c r="M21" s="126" t="s">
        <v>262</v>
      </c>
      <c r="N21" s="126">
        <v>132368</v>
      </c>
      <c r="O21" s="126" t="s">
        <v>263</v>
      </c>
      <c r="P21" s="126">
        <v>178863</v>
      </c>
      <c r="Q21" s="126" t="s">
        <v>264</v>
      </c>
      <c r="R21" s="126" t="s">
        <v>265</v>
      </c>
      <c r="S21" s="126" t="s">
        <v>305</v>
      </c>
      <c r="T21" s="126" t="s">
        <v>305</v>
      </c>
      <c r="U21" s="126" t="s">
        <v>275</v>
      </c>
      <c r="V21" s="126" t="s">
        <v>268</v>
      </c>
      <c r="W21" s="126">
        <v>0</v>
      </c>
      <c r="X21" s="126" t="s">
        <v>269</v>
      </c>
      <c r="Y21" s="126">
        <v>358811225</v>
      </c>
      <c r="Z21" s="126" t="s">
        <v>306</v>
      </c>
      <c r="AA21" s="126" t="s">
        <v>426</v>
      </c>
      <c r="AB21" s="127">
        <v>72000</v>
      </c>
      <c r="AC21" s="126" t="s">
        <v>337</v>
      </c>
      <c r="AD21" s="126">
        <v>24</v>
      </c>
      <c r="AE21" s="126" t="s">
        <v>413</v>
      </c>
      <c r="AF21" s="126" t="s">
        <v>391</v>
      </c>
      <c r="AG21" s="126" t="s">
        <v>392</v>
      </c>
      <c r="AH21" s="126" t="s">
        <v>364</v>
      </c>
      <c r="AI21" s="126" t="s">
        <v>427</v>
      </c>
      <c r="AJ21" s="127">
        <v>3800</v>
      </c>
      <c r="AK21" s="127">
        <v>3800</v>
      </c>
      <c r="AL21" s="126" t="s">
        <v>428</v>
      </c>
      <c r="AM21" s="127">
        <v>23851.02</v>
      </c>
      <c r="AN21" s="127">
        <v>11548.98</v>
      </c>
      <c r="AO21" s="127">
        <v>35400</v>
      </c>
      <c r="AP21" s="127">
        <v>48148.98</v>
      </c>
      <c r="AQ21" s="127">
        <v>6949.02</v>
      </c>
      <c r="AR21" s="127">
        <v>55098</v>
      </c>
      <c r="AS21" s="127">
        <v>27484.6</v>
      </c>
      <c r="AT21" s="127">
        <v>5515.4</v>
      </c>
      <c r="AU21" s="127">
        <v>33000</v>
      </c>
      <c r="AV21" s="126">
        <v>18</v>
      </c>
      <c r="AW21" s="126">
        <v>285</v>
      </c>
      <c r="AX21" s="126" t="s">
        <v>344</v>
      </c>
      <c r="AY21" s="126"/>
      <c r="AZ21" s="126"/>
      <c r="BA21" s="126"/>
      <c r="BB21" s="126" t="s">
        <v>345</v>
      </c>
      <c r="BC21" s="94"/>
      <c r="BD21" s="124"/>
      <c r="BE21" s="94"/>
      <c r="BF21" s="94"/>
      <c r="BG21" s="126" t="s">
        <v>459</v>
      </c>
      <c r="BH21" s="122" t="s">
        <v>468</v>
      </c>
      <c r="BI21" s="95" t="s">
        <v>99</v>
      </c>
      <c r="BJ21" s="122">
        <v>46169</v>
      </c>
      <c r="BK21" s="94" t="s">
        <v>103</v>
      </c>
      <c r="BL21" s="95" t="s">
        <v>108</v>
      </c>
      <c r="BM21" s="96" t="s">
        <v>179</v>
      </c>
      <c r="BN21" s="94" t="s">
        <v>220</v>
      </c>
      <c r="BO21" s="94">
        <v>3800</v>
      </c>
      <c r="BP21" s="42" t="s">
        <v>181</v>
      </c>
      <c r="BQ21" s="129" t="s">
        <v>476</v>
      </c>
    </row>
    <row r="22" spans="1:69" hidden="1" x14ac:dyDescent="0.35">
      <c r="A22" s="126">
        <v>18</v>
      </c>
      <c r="B22" s="126" t="s">
        <v>256</v>
      </c>
      <c r="C22" s="126" t="s">
        <v>258</v>
      </c>
      <c r="D22" s="126" t="s">
        <v>259</v>
      </c>
      <c r="E22" s="126" t="s">
        <v>254</v>
      </c>
      <c r="F22" s="126" t="s">
        <v>254</v>
      </c>
      <c r="G22" s="126" t="s">
        <v>253</v>
      </c>
      <c r="H22" s="126" t="s">
        <v>254</v>
      </c>
      <c r="I22" s="126">
        <v>180433</v>
      </c>
      <c r="J22" s="126" t="s">
        <v>307</v>
      </c>
      <c r="K22" s="126">
        <v>180433</v>
      </c>
      <c r="L22" s="126" t="s">
        <v>261</v>
      </c>
      <c r="M22" s="126" t="s">
        <v>262</v>
      </c>
      <c r="N22" s="126">
        <v>126808</v>
      </c>
      <c r="O22" s="126" t="s">
        <v>324</v>
      </c>
      <c r="P22" s="126">
        <v>171695</v>
      </c>
      <c r="Q22" s="126" t="s">
        <v>325</v>
      </c>
      <c r="R22" s="126" t="s">
        <v>285</v>
      </c>
      <c r="S22" s="126" t="s">
        <v>326</v>
      </c>
      <c r="T22" s="126" t="s">
        <v>326</v>
      </c>
      <c r="U22" s="126" t="s">
        <v>267</v>
      </c>
      <c r="V22" s="126" t="s">
        <v>268</v>
      </c>
      <c r="W22" s="126">
        <v>0</v>
      </c>
      <c r="X22" s="126" t="s">
        <v>315</v>
      </c>
      <c r="Y22" s="126">
        <v>358925883</v>
      </c>
      <c r="Z22" s="126" t="s">
        <v>327</v>
      </c>
      <c r="AA22" s="126" t="s">
        <v>429</v>
      </c>
      <c r="AB22" s="127">
        <v>15000</v>
      </c>
      <c r="AC22" s="126" t="s">
        <v>430</v>
      </c>
      <c r="AD22" s="126">
        <v>18</v>
      </c>
      <c r="AE22" s="126" t="s">
        <v>423</v>
      </c>
      <c r="AF22" s="126" t="s">
        <v>431</v>
      </c>
      <c r="AG22" s="126" t="s">
        <v>432</v>
      </c>
      <c r="AH22" s="126" t="s">
        <v>351</v>
      </c>
      <c r="AI22" s="126" t="s">
        <v>433</v>
      </c>
      <c r="AJ22" s="127">
        <v>1010</v>
      </c>
      <c r="AK22" s="127">
        <v>1010</v>
      </c>
      <c r="AL22" s="126" t="s">
        <v>434</v>
      </c>
      <c r="AM22" s="127">
        <v>14215.17</v>
      </c>
      <c r="AN22" s="127">
        <v>2954.83</v>
      </c>
      <c r="AO22" s="127">
        <v>17170</v>
      </c>
      <c r="AP22" s="127">
        <v>784.83</v>
      </c>
      <c r="AQ22" s="127">
        <v>16.170000000000002</v>
      </c>
      <c r="AR22" s="127">
        <v>801</v>
      </c>
      <c r="AS22" s="127">
        <v>784.83</v>
      </c>
      <c r="AT22" s="127">
        <v>16.170000000000002</v>
      </c>
      <c r="AU22" s="127">
        <v>801</v>
      </c>
      <c r="AV22" s="126">
        <v>18</v>
      </c>
      <c r="AW22" s="126">
        <v>42</v>
      </c>
      <c r="AX22" s="126" t="s">
        <v>435</v>
      </c>
      <c r="AY22" s="126"/>
      <c r="AZ22" s="126"/>
      <c r="BA22" s="126"/>
      <c r="BB22" s="126" t="s">
        <v>345</v>
      </c>
      <c r="BC22" s="94"/>
      <c r="BD22" s="124"/>
      <c r="BE22" s="94"/>
      <c r="BF22" s="94"/>
      <c r="BG22" s="126" t="s">
        <v>465</v>
      </c>
      <c r="BH22" s="122" t="s">
        <v>468</v>
      </c>
      <c r="BI22" s="95" t="s">
        <v>99</v>
      </c>
      <c r="BJ22" s="122">
        <v>46168</v>
      </c>
      <c r="BK22" s="94" t="s">
        <v>102</v>
      </c>
      <c r="BL22" s="95" t="s">
        <v>107</v>
      </c>
      <c r="BM22" s="96" t="s">
        <v>180</v>
      </c>
      <c r="BN22" s="94" t="s">
        <v>222</v>
      </c>
      <c r="BO22" s="94"/>
      <c r="BP22" s="42"/>
      <c r="BQ22" s="128" t="s">
        <v>478</v>
      </c>
    </row>
    <row r="23" spans="1:69" hidden="1" x14ac:dyDescent="0.35">
      <c r="A23" s="126">
        <v>19</v>
      </c>
      <c r="B23" s="126" t="s">
        <v>256</v>
      </c>
      <c r="C23" s="126" t="s">
        <v>258</v>
      </c>
      <c r="D23" s="126" t="s">
        <v>259</v>
      </c>
      <c r="E23" s="126" t="s">
        <v>254</v>
      </c>
      <c r="F23" s="126" t="s">
        <v>254</v>
      </c>
      <c r="G23" s="126" t="s">
        <v>253</v>
      </c>
      <c r="H23" s="126" t="s">
        <v>254</v>
      </c>
      <c r="I23" s="126">
        <v>168876</v>
      </c>
      <c r="J23" s="126" t="s">
        <v>254</v>
      </c>
      <c r="K23" s="126">
        <v>168876</v>
      </c>
      <c r="L23" s="126" t="s">
        <v>261</v>
      </c>
      <c r="M23" s="126" t="s">
        <v>262</v>
      </c>
      <c r="N23" s="126">
        <v>127874</v>
      </c>
      <c r="O23" s="126" t="s">
        <v>328</v>
      </c>
      <c r="P23" s="126">
        <v>848502</v>
      </c>
      <c r="Q23" s="126" t="s">
        <v>329</v>
      </c>
      <c r="R23" s="126" t="s">
        <v>265</v>
      </c>
      <c r="S23" s="126" t="s">
        <v>330</v>
      </c>
      <c r="T23" s="126" t="s">
        <v>330</v>
      </c>
      <c r="U23" s="126" t="s">
        <v>267</v>
      </c>
      <c r="V23" s="126" t="s">
        <v>268</v>
      </c>
      <c r="W23" s="126">
        <v>0</v>
      </c>
      <c r="X23" s="126" t="s">
        <v>269</v>
      </c>
      <c r="Y23" s="126">
        <v>359138177</v>
      </c>
      <c r="Z23" s="126" t="s">
        <v>331</v>
      </c>
      <c r="AA23" s="126" t="s">
        <v>436</v>
      </c>
      <c r="AB23" s="127">
        <v>62000</v>
      </c>
      <c r="AC23" s="126" t="s">
        <v>347</v>
      </c>
      <c r="AD23" s="126">
        <v>24</v>
      </c>
      <c r="AE23" s="126" t="s">
        <v>402</v>
      </c>
      <c r="AF23" s="126" t="s">
        <v>437</v>
      </c>
      <c r="AG23" s="126" t="s">
        <v>438</v>
      </c>
      <c r="AH23" s="126" t="s">
        <v>351</v>
      </c>
      <c r="AI23" s="126" t="s">
        <v>439</v>
      </c>
      <c r="AJ23" s="127">
        <v>3300</v>
      </c>
      <c r="AK23" s="127">
        <v>3300</v>
      </c>
      <c r="AL23" s="126" t="s">
        <v>440</v>
      </c>
      <c r="AM23" s="127">
        <v>22432.46</v>
      </c>
      <c r="AN23" s="127">
        <v>10567.54</v>
      </c>
      <c r="AO23" s="127">
        <v>33000</v>
      </c>
      <c r="AP23" s="127">
        <v>39567.54</v>
      </c>
      <c r="AQ23" s="127">
        <v>6333.46</v>
      </c>
      <c r="AR23" s="127">
        <v>45901</v>
      </c>
      <c r="AS23" s="127">
        <v>15706.09</v>
      </c>
      <c r="AT23" s="127">
        <v>4093.91</v>
      </c>
      <c r="AU23" s="127">
        <v>19800</v>
      </c>
      <c r="AV23" s="126">
        <v>16</v>
      </c>
      <c r="AW23" s="126">
        <v>196</v>
      </c>
      <c r="AX23" s="126" t="s">
        <v>344</v>
      </c>
      <c r="AY23" s="126"/>
      <c r="AZ23" s="126"/>
      <c r="BA23" s="126"/>
      <c r="BB23" s="126" t="s">
        <v>345</v>
      </c>
      <c r="BC23" s="94"/>
      <c r="BD23" s="124"/>
      <c r="BE23" s="94"/>
      <c r="BF23" s="94"/>
      <c r="BG23" s="126" t="s">
        <v>466</v>
      </c>
      <c r="BH23" s="122" t="s">
        <v>468</v>
      </c>
      <c r="BI23" s="95" t="s">
        <v>99</v>
      </c>
      <c r="BJ23" s="122">
        <v>46169</v>
      </c>
      <c r="BK23" s="94" t="s">
        <v>106</v>
      </c>
      <c r="BL23" s="95" t="s">
        <v>118</v>
      </c>
      <c r="BM23" s="96" t="s">
        <v>180</v>
      </c>
      <c r="BN23" s="94" t="s">
        <v>222</v>
      </c>
      <c r="BO23" s="94"/>
      <c r="BP23" s="42"/>
      <c r="BQ23" s="128" t="s">
        <v>479</v>
      </c>
    </row>
    <row r="24" spans="1:69" hidden="1" x14ac:dyDescent="0.35">
      <c r="A24" s="126">
        <v>20</v>
      </c>
      <c r="B24" s="126" t="s">
        <v>256</v>
      </c>
      <c r="C24" s="126" t="s">
        <v>258</v>
      </c>
      <c r="D24" s="126" t="s">
        <v>259</v>
      </c>
      <c r="E24" s="126" t="s">
        <v>254</v>
      </c>
      <c r="F24" s="126" t="s">
        <v>254</v>
      </c>
      <c r="G24" s="126" t="s">
        <v>253</v>
      </c>
      <c r="H24" s="126" t="s">
        <v>254</v>
      </c>
      <c r="I24" s="126">
        <v>180433</v>
      </c>
      <c r="J24" s="126" t="s">
        <v>307</v>
      </c>
      <c r="K24" s="126">
        <v>180433</v>
      </c>
      <c r="L24" s="126" t="s">
        <v>261</v>
      </c>
      <c r="M24" s="126" t="s">
        <v>262</v>
      </c>
      <c r="N24" s="126">
        <v>126808</v>
      </c>
      <c r="O24" s="126" t="s">
        <v>324</v>
      </c>
      <c r="P24" s="126">
        <v>171695</v>
      </c>
      <c r="Q24" s="126" t="s">
        <v>325</v>
      </c>
      <c r="R24" s="126" t="s">
        <v>265</v>
      </c>
      <c r="S24" s="126" t="s">
        <v>326</v>
      </c>
      <c r="T24" s="126" t="s">
        <v>326</v>
      </c>
      <c r="U24" s="126" t="s">
        <v>267</v>
      </c>
      <c r="V24" s="126" t="s">
        <v>268</v>
      </c>
      <c r="W24" s="126">
        <v>0</v>
      </c>
      <c r="X24" s="126" t="s">
        <v>269</v>
      </c>
      <c r="Y24" s="126">
        <v>359328237</v>
      </c>
      <c r="Z24" s="126" t="s">
        <v>327</v>
      </c>
      <c r="AA24" s="126" t="s">
        <v>441</v>
      </c>
      <c r="AB24" s="127">
        <v>52000</v>
      </c>
      <c r="AC24" s="126" t="s">
        <v>430</v>
      </c>
      <c r="AD24" s="126">
        <v>24</v>
      </c>
      <c r="AE24" s="126" t="s">
        <v>402</v>
      </c>
      <c r="AF24" s="126" t="s">
        <v>431</v>
      </c>
      <c r="AG24" s="126" t="s">
        <v>432</v>
      </c>
      <c r="AH24" s="126" t="s">
        <v>351</v>
      </c>
      <c r="AI24" s="126" t="s">
        <v>442</v>
      </c>
      <c r="AJ24" s="127">
        <v>2770</v>
      </c>
      <c r="AK24" s="127">
        <v>2770</v>
      </c>
      <c r="AL24" s="126" t="s">
        <v>443</v>
      </c>
      <c r="AM24" s="127">
        <v>16817.38</v>
      </c>
      <c r="AN24" s="127">
        <v>8113.62</v>
      </c>
      <c r="AO24" s="127">
        <v>24931</v>
      </c>
      <c r="AP24" s="127">
        <v>35182.620000000003</v>
      </c>
      <c r="AQ24" s="127">
        <v>6065.38</v>
      </c>
      <c r="AR24" s="127">
        <v>41248</v>
      </c>
      <c r="AS24" s="127">
        <v>4126.04</v>
      </c>
      <c r="AT24" s="127">
        <v>1412.96</v>
      </c>
      <c r="AU24" s="127">
        <v>5539</v>
      </c>
      <c r="AV24" s="126">
        <v>11</v>
      </c>
      <c r="AW24" s="126">
        <v>72</v>
      </c>
      <c r="AX24" s="126" t="s">
        <v>389</v>
      </c>
      <c r="AY24" s="126"/>
      <c r="AZ24" s="126"/>
      <c r="BA24" s="126"/>
      <c r="BB24" s="126" t="s">
        <v>345</v>
      </c>
      <c r="BC24" s="94"/>
      <c r="BD24" s="124"/>
      <c r="BE24" s="94"/>
      <c r="BF24" s="94"/>
      <c r="BG24" s="126" t="s">
        <v>465</v>
      </c>
      <c r="BH24" s="122" t="s">
        <v>468</v>
      </c>
      <c r="BI24" s="95" t="s">
        <v>99</v>
      </c>
      <c r="BJ24" s="122">
        <v>46168</v>
      </c>
      <c r="BK24" s="94" t="s">
        <v>102</v>
      </c>
      <c r="BL24" s="95" t="s">
        <v>107</v>
      </c>
      <c r="BM24" s="96" t="s">
        <v>180</v>
      </c>
      <c r="BN24" s="94" t="s">
        <v>222</v>
      </c>
      <c r="BO24" s="94"/>
      <c r="BP24" s="42"/>
      <c r="BQ24" s="128" t="s">
        <v>478</v>
      </c>
    </row>
    <row r="25" spans="1:69" ht="338" hidden="1" x14ac:dyDescent="0.35">
      <c r="A25" s="126">
        <v>21</v>
      </c>
      <c r="B25" s="126" t="s">
        <v>256</v>
      </c>
      <c r="C25" s="126" t="s">
        <v>258</v>
      </c>
      <c r="D25" s="126" t="s">
        <v>259</v>
      </c>
      <c r="E25" s="126" t="s">
        <v>254</v>
      </c>
      <c r="F25" s="126" t="s">
        <v>254</v>
      </c>
      <c r="G25" s="126" t="s">
        <v>253</v>
      </c>
      <c r="H25" s="126" t="s">
        <v>254</v>
      </c>
      <c r="I25" s="126">
        <v>169887</v>
      </c>
      <c r="J25" s="126" t="s">
        <v>332</v>
      </c>
      <c r="K25" s="126">
        <v>169887</v>
      </c>
      <c r="L25" s="126" t="s">
        <v>261</v>
      </c>
      <c r="M25" s="126" t="s">
        <v>262</v>
      </c>
      <c r="N25" s="126">
        <v>126018</v>
      </c>
      <c r="O25" s="126" t="s">
        <v>332</v>
      </c>
      <c r="P25" s="126">
        <v>170711</v>
      </c>
      <c r="Q25" s="126" t="s">
        <v>333</v>
      </c>
      <c r="R25" s="126" t="s">
        <v>265</v>
      </c>
      <c r="S25" s="126" t="s">
        <v>334</v>
      </c>
      <c r="T25" s="126" t="s">
        <v>334</v>
      </c>
      <c r="U25" s="126" t="s">
        <v>275</v>
      </c>
      <c r="V25" s="126" t="s">
        <v>268</v>
      </c>
      <c r="W25" s="126">
        <v>0</v>
      </c>
      <c r="X25" s="126" t="s">
        <v>269</v>
      </c>
      <c r="Y25" s="126">
        <v>359564383</v>
      </c>
      <c r="Z25" s="126" t="s">
        <v>335</v>
      </c>
      <c r="AA25" s="126" t="s">
        <v>444</v>
      </c>
      <c r="AB25" s="127">
        <v>65000</v>
      </c>
      <c r="AC25" s="126" t="s">
        <v>445</v>
      </c>
      <c r="AD25" s="126">
        <v>24</v>
      </c>
      <c r="AE25" s="126" t="s">
        <v>402</v>
      </c>
      <c r="AF25" s="126" t="s">
        <v>446</v>
      </c>
      <c r="AG25" s="126" t="s">
        <v>447</v>
      </c>
      <c r="AH25" s="126" t="s">
        <v>351</v>
      </c>
      <c r="AI25" s="126" t="s">
        <v>448</v>
      </c>
      <c r="AJ25" s="127">
        <v>3460</v>
      </c>
      <c r="AK25" s="127">
        <v>3460</v>
      </c>
      <c r="AL25" s="126" t="s">
        <v>449</v>
      </c>
      <c r="AM25" s="127">
        <v>19166.560000000001</v>
      </c>
      <c r="AN25" s="127">
        <v>8513.44</v>
      </c>
      <c r="AO25" s="127">
        <v>27680</v>
      </c>
      <c r="AP25" s="127">
        <v>45833.440000000002</v>
      </c>
      <c r="AQ25" s="127">
        <v>8312.56</v>
      </c>
      <c r="AR25" s="127">
        <v>54146</v>
      </c>
      <c r="AS25" s="127">
        <v>2589.79</v>
      </c>
      <c r="AT25" s="127">
        <v>870.21</v>
      </c>
      <c r="AU25" s="127">
        <v>3460</v>
      </c>
      <c r="AV25" s="126">
        <v>9</v>
      </c>
      <c r="AW25" s="126">
        <v>46</v>
      </c>
      <c r="AX25" s="126" t="s">
        <v>435</v>
      </c>
      <c r="AY25" s="126"/>
      <c r="AZ25" s="126"/>
      <c r="BA25" s="126"/>
      <c r="BB25" s="126" t="s">
        <v>345</v>
      </c>
      <c r="BC25" s="94"/>
      <c r="BD25" s="124"/>
      <c r="BE25" s="94"/>
      <c r="BF25" s="94"/>
      <c r="BG25" s="126" t="s">
        <v>467</v>
      </c>
      <c r="BH25" s="122" t="s">
        <v>468</v>
      </c>
      <c r="BI25" s="95" t="s">
        <v>99</v>
      </c>
      <c r="BJ25" s="122">
        <v>46168</v>
      </c>
      <c r="BK25" s="94" t="s">
        <v>103</v>
      </c>
      <c r="BL25" s="95" t="s">
        <v>108</v>
      </c>
      <c r="BM25" s="96" t="s">
        <v>179</v>
      </c>
      <c r="BN25" s="94" t="s">
        <v>221</v>
      </c>
      <c r="BO25" s="94"/>
      <c r="BP25" s="42"/>
      <c r="BQ25" s="130" t="s">
        <v>584</v>
      </c>
    </row>
    <row r="26" spans="1:69" hidden="1" x14ac:dyDescent="0.35">
      <c r="A26" s="126">
        <v>22</v>
      </c>
      <c r="B26" s="126" t="s">
        <v>256</v>
      </c>
      <c r="C26" s="126" t="s">
        <v>258</v>
      </c>
      <c r="D26" s="126" t="s">
        <v>259</v>
      </c>
      <c r="E26" s="126" t="s">
        <v>254</v>
      </c>
      <c r="F26" s="126" t="s">
        <v>254</v>
      </c>
      <c r="G26" s="126" t="s">
        <v>253</v>
      </c>
      <c r="H26" s="126" t="s">
        <v>254</v>
      </c>
      <c r="I26" s="126">
        <v>168876</v>
      </c>
      <c r="J26" s="126" t="s">
        <v>254</v>
      </c>
      <c r="K26" s="126">
        <v>168876</v>
      </c>
      <c r="L26" s="126" t="s">
        <v>261</v>
      </c>
      <c r="M26" s="126" t="s">
        <v>262</v>
      </c>
      <c r="N26" s="126">
        <v>127874</v>
      </c>
      <c r="O26" s="126" t="s">
        <v>328</v>
      </c>
      <c r="P26" s="126">
        <v>848502</v>
      </c>
      <c r="Q26" s="126" t="s">
        <v>329</v>
      </c>
      <c r="R26" s="126" t="s">
        <v>265</v>
      </c>
      <c r="S26" s="126" t="s">
        <v>480</v>
      </c>
      <c r="T26" s="126" t="s">
        <v>480</v>
      </c>
      <c r="U26" s="126" t="s">
        <v>282</v>
      </c>
      <c r="V26" s="126" t="s">
        <v>268</v>
      </c>
      <c r="W26" s="126">
        <v>0</v>
      </c>
      <c r="X26" s="126" t="s">
        <v>269</v>
      </c>
      <c r="Y26" s="126">
        <v>357642609</v>
      </c>
      <c r="Z26" s="126" t="s">
        <v>481</v>
      </c>
      <c r="AA26" s="126" t="s">
        <v>511</v>
      </c>
      <c r="AB26" s="127">
        <v>62000</v>
      </c>
      <c r="AC26" s="126" t="s">
        <v>347</v>
      </c>
      <c r="AD26" s="126">
        <v>24</v>
      </c>
      <c r="AE26" s="126" t="s">
        <v>512</v>
      </c>
      <c r="AF26" s="126" t="s">
        <v>513</v>
      </c>
      <c r="AG26" s="126" t="s">
        <v>514</v>
      </c>
      <c r="AH26" s="126" t="s">
        <v>399</v>
      </c>
      <c r="AI26" s="126" t="s">
        <v>515</v>
      </c>
      <c r="AJ26" s="127">
        <v>3310</v>
      </c>
      <c r="AK26" s="127">
        <v>3310</v>
      </c>
      <c r="AL26" s="126" t="s">
        <v>428</v>
      </c>
      <c r="AM26" s="127">
        <v>51918.37</v>
      </c>
      <c r="AN26" s="127">
        <v>17591.63</v>
      </c>
      <c r="AO26" s="127">
        <v>69510</v>
      </c>
      <c r="AP26" s="127">
        <v>10081.629999999999</v>
      </c>
      <c r="AQ26" s="127">
        <v>434.37</v>
      </c>
      <c r="AR26" s="127">
        <v>10516</v>
      </c>
      <c r="AS26" s="127">
        <v>0</v>
      </c>
      <c r="AT26" s="127">
        <v>0</v>
      </c>
      <c r="AU26" s="127">
        <v>0</v>
      </c>
      <c r="AV26" s="126">
        <v>21</v>
      </c>
      <c r="AW26" s="126">
        <v>0</v>
      </c>
      <c r="AX26" s="126" t="s">
        <v>516</v>
      </c>
      <c r="AY26" s="126"/>
      <c r="AZ26" s="126"/>
      <c r="BA26" s="126"/>
      <c r="BB26" s="126" t="s">
        <v>345</v>
      </c>
      <c r="BC26" s="94"/>
      <c r="BD26" s="124"/>
      <c r="BE26" s="94"/>
      <c r="BF26" s="126" t="s">
        <v>480</v>
      </c>
      <c r="BG26" s="126" t="s">
        <v>554</v>
      </c>
      <c r="BH26" s="122" t="s">
        <v>564</v>
      </c>
      <c r="BI26" s="95" t="s">
        <v>99</v>
      </c>
      <c r="BJ26" s="122">
        <v>46161</v>
      </c>
      <c r="BK26" s="94" t="s">
        <v>102</v>
      </c>
      <c r="BL26" s="95" t="s">
        <v>107</v>
      </c>
      <c r="BM26" s="96" t="s">
        <v>179</v>
      </c>
      <c r="BN26" s="94" t="s">
        <v>221</v>
      </c>
      <c r="BO26" s="94"/>
      <c r="BP26" s="42"/>
      <c r="BQ26" s="129" t="s">
        <v>470</v>
      </c>
    </row>
    <row r="27" spans="1:69" hidden="1" x14ac:dyDescent="0.35">
      <c r="A27" s="126">
        <v>23</v>
      </c>
      <c r="B27" s="126" t="s">
        <v>256</v>
      </c>
      <c r="C27" s="126" t="s">
        <v>258</v>
      </c>
      <c r="D27" s="126" t="s">
        <v>259</v>
      </c>
      <c r="E27" s="126" t="s">
        <v>254</v>
      </c>
      <c r="F27" s="126" t="s">
        <v>254</v>
      </c>
      <c r="G27" s="126" t="s">
        <v>253</v>
      </c>
      <c r="H27" s="126" t="s">
        <v>254</v>
      </c>
      <c r="I27" s="126">
        <v>79196</v>
      </c>
      <c r="J27" s="126" t="s">
        <v>278</v>
      </c>
      <c r="K27" s="126">
        <v>79196</v>
      </c>
      <c r="L27" s="126" t="s">
        <v>261</v>
      </c>
      <c r="M27" s="126" t="s">
        <v>262</v>
      </c>
      <c r="N27" s="126">
        <v>128588</v>
      </c>
      <c r="O27" s="126" t="s">
        <v>279</v>
      </c>
      <c r="P27" s="126">
        <v>173955</v>
      </c>
      <c r="Q27" s="126" t="s">
        <v>482</v>
      </c>
      <c r="R27" s="126" t="s">
        <v>265</v>
      </c>
      <c r="S27" s="126" t="s">
        <v>483</v>
      </c>
      <c r="T27" s="126" t="s">
        <v>483</v>
      </c>
      <c r="U27" s="126" t="s">
        <v>282</v>
      </c>
      <c r="V27" s="126" t="s">
        <v>268</v>
      </c>
      <c r="W27" s="126">
        <v>0</v>
      </c>
      <c r="X27" s="126" t="s">
        <v>269</v>
      </c>
      <c r="Y27" s="126">
        <v>358371992</v>
      </c>
      <c r="Z27" s="126" t="s">
        <v>484</v>
      </c>
      <c r="AA27" s="126" t="s">
        <v>422</v>
      </c>
      <c r="AB27" s="127">
        <v>40000</v>
      </c>
      <c r="AC27" s="126" t="s">
        <v>347</v>
      </c>
      <c r="AD27" s="126">
        <v>24</v>
      </c>
      <c r="AE27" s="126" t="s">
        <v>512</v>
      </c>
      <c r="AF27" s="126" t="s">
        <v>517</v>
      </c>
      <c r="AG27" s="126" t="s">
        <v>518</v>
      </c>
      <c r="AH27" s="126" t="s">
        <v>364</v>
      </c>
      <c r="AI27" s="126" t="s">
        <v>424</v>
      </c>
      <c r="AJ27" s="127">
        <v>2130</v>
      </c>
      <c r="AK27" s="127">
        <v>2130</v>
      </c>
      <c r="AL27" s="126" t="s">
        <v>428</v>
      </c>
      <c r="AM27" s="127">
        <v>29863.11</v>
      </c>
      <c r="AN27" s="127">
        <v>10606.89</v>
      </c>
      <c r="AO27" s="127">
        <v>40470</v>
      </c>
      <c r="AP27" s="127">
        <v>10136.89</v>
      </c>
      <c r="AQ27" s="127">
        <v>639.11</v>
      </c>
      <c r="AR27" s="127">
        <v>10776</v>
      </c>
      <c r="AS27" s="127">
        <v>0</v>
      </c>
      <c r="AT27" s="127">
        <v>0</v>
      </c>
      <c r="AU27" s="127">
        <v>0</v>
      </c>
      <c r="AV27" s="126">
        <v>19</v>
      </c>
      <c r="AW27" s="126">
        <v>0</v>
      </c>
      <c r="AX27" s="126" t="s">
        <v>516</v>
      </c>
      <c r="AY27" s="126"/>
      <c r="AZ27" s="126"/>
      <c r="BA27" s="126"/>
      <c r="BB27" s="126" t="s">
        <v>345</v>
      </c>
      <c r="BC27" s="94"/>
      <c r="BD27" s="124"/>
      <c r="BE27" s="94"/>
      <c r="BF27" s="126" t="s">
        <v>483</v>
      </c>
      <c r="BG27" s="126" t="s">
        <v>555</v>
      </c>
      <c r="BH27" s="122" t="s">
        <v>564</v>
      </c>
      <c r="BI27" s="95" t="s">
        <v>99</v>
      </c>
      <c r="BJ27" s="122">
        <v>46161</v>
      </c>
      <c r="BK27" s="94" t="s">
        <v>102</v>
      </c>
      <c r="BL27" s="95" t="s">
        <v>107</v>
      </c>
      <c r="BM27" s="96" t="s">
        <v>179</v>
      </c>
      <c r="BN27" s="94" t="s">
        <v>221</v>
      </c>
      <c r="BO27" s="94"/>
      <c r="BP27" s="42"/>
      <c r="BQ27" s="129" t="s">
        <v>470</v>
      </c>
    </row>
    <row r="28" spans="1:69" hidden="1" x14ac:dyDescent="0.35">
      <c r="A28" s="126">
        <v>24</v>
      </c>
      <c r="B28" s="126" t="s">
        <v>256</v>
      </c>
      <c r="C28" s="126" t="s">
        <v>258</v>
      </c>
      <c r="D28" s="126" t="s">
        <v>259</v>
      </c>
      <c r="E28" s="126" t="s">
        <v>254</v>
      </c>
      <c r="F28" s="126" t="s">
        <v>254</v>
      </c>
      <c r="G28" s="126" t="s">
        <v>253</v>
      </c>
      <c r="H28" s="126" t="s">
        <v>254</v>
      </c>
      <c r="I28" s="126">
        <v>79196</v>
      </c>
      <c r="J28" s="126" t="s">
        <v>278</v>
      </c>
      <c r="K28" s="126">
        <v>79196</v>
      </c>
      <c r="L28" s="126" t="s">
        <v>261</v>
      </c>
      <c r="M28" s="126" t="s">
        <v>262</v>
      </c>
      <c r="N28" s="126">
        <v>128588</v>
      </c>
      <c r="O28" s="126" t="s">
        <v>279</v>
      </c>
      <c r="P28" s="126">
        <v>184227</v>
      </c>
      <c r="Q28" s="126" t="s">
        <v>280</v>
      </c>
      <c r="R28" s="126" t="s">
        <v>265</v>
      </c>
      <c r="S28" s="126" t="s">
        <v>485</v>
      </c>
      <c r="T28" s="126" t="s">
        <v>485</v>
      </c>
      <c r="U28" s="126" t="s">
        <v>275</v>
      </c>
      <c r="V28" s="126" t="s">
        <v>268</v>
      </c>
      <c r="W28" s="126">
        <v>0</v>
      </c>
      <c r="X28" s="126" t="s">
        <v>486</v>
      </c>
      <c r="Y28" s="126">
        <v>359362884</v>
      </c>
      <c r="Z28" s="126" t="s">
        <v>487</v>
      </c>
      <c r="AA28" s="126" t="s">
        <v>519</v>
      </c>
      <c r="AB28" s="127">
        <v>80000</v>
      </c>
      <c r="AC28" s="126" t="s">
        <v>347</v>
      </c>
      <c r="AD28" s="126">
        <v>24</v>
      </c>
      <c r="AE28" s="126" t="s">
        <v>417</v>
      </c>
      <c r="AF28" s="126" t="s">
        <v>520</v>
      </c>
      <c r="AG28" s="126" t="s">
        <v>521</v>
      </c>
      <c r="AH28" s="126" t="s">
        <v>399</v>
      </c>
      <c r="AI28" s="126" t="s">
        <v>522</v>
      </c>
      <c r="AJ28" s="127">
        <v>4200</v>
      </c>
      <c r="AK28" s="127">
        <v>4200</v>
      </c>
      <c r="AL28" s="126" t="s">
        <v>428</v>
      </c>
      <c r="AM28" s="127">
        <v>33050.57</v>
      </c>
      <c r="AN28" s="127">
        <v>13149.43</v>
      </c>
      <c r="AO28" s="127">
        <v>46200</v>
      </c>
      <c r="AP28" s="127">
        <v>46949.43</v>
      </c>
      <c r="AQ28" s="127">
        <v>6455.57</v>
      </c>
      <c r="AR28" s="127">
        <v>53405</v>
      </c>
      <c r="AS28" s="127">
        <v>0</v>
      </c>
      <c r="AT28" s="127">
        <v>0</v>
      </c>
      <c r="AU28" s="127">
        <v>0</v>
      </c>
      <c r="AV28" s="126">
        <v>11</v>
      </c>
      <c r="AW28" s="126">
        <v>0</v>
      </c>
      <c r="AX28" s="126" t="s">
        <v>516</v>
      </c>
      <c r="AY28" s="126"/>
      <c r="AZ28" s="126"/>
      <c r="BA28" s="126"/>
      <c r="BB28" s="126" t="s">
        <v>345</v>
      </c>
      <c r="BC28" s="94"/>
      <c r="BD28" s="124"/>
      <c r="BE28" s="94"/>
      <c r="BF28" s="126" t="s">
        <v>485</v>
      </c>
      <c r="BG28" s="126" t="s">
        <v>556</v>
      </c>
      <c r="BH28" s="122" t="s">
        <v>564</v>
      </c>
      <c r="BI28" s="95" t="s">
        <v>99</v>
      </c>
      <c r="BJ28" s="122">
        <v>46161</v>
      </c>
      <c r="BK28" s="94" t="s">
        <v>102</v>
      </c>
      <c r="BL28" s="95" t="s">
        <v>107</v>
      </c>
      <c r="BM28" s="96" t="s">
        <v>179</v>
      </c>
      <c r="BN28" s="94" t="s">
        <v>221</v>
      </c>
      <c r="BO28" s="94"/>
      <c r="BP28" s="42"/>
      <c r="BQ28" s="129" t="s">
        <v>470</v>
      </c>
    </row>
    <row r="29" spans="1:69" hidden="1" x14ac:dyDescent="0.35">
      <c r="A29" s="126">
        <v>25</v>
      </c>
      <c r="B29" s="126" t="s">
        <v>256</v>
      </c>
      <c r="C29" s="126" t="s">
        <v>258</v>
      </c>
      <c r="D29" s="126" t="s">
        <v>259</v>
      </c>
      <c r="E29" s="126" t="s">
        <v>254</v>
      </c>
      <c r="F29" s="126" t="s">
        <v>254</v>
      </c>
      <c r="G29" s="126" t="s">
        <v>253</v>
      </c>
      <c r="H29" s="126" t="s">
        <v>254</v>
      </c>
      <c r="I29" s="126">
        <v>168876</v>
      </c>
      <c r="J29" s="126" t="s">
        <v>254</v>
      </c>
      <c r="K29" s="126">
        <v>168876</v>
      </c>
      <c r="L29" s="126" t="s">
        <v>261</v>
      </c>
      <c r="M29" s="126" t="s">
        <v>262</v>
      </c>
      <c r="N29" s="126">
        <v>127874</v>
      </c>
      <c r="O29" s="126" t="s">
        <v>328</v>
      </c>
      <c r="P29" s="126">
        <v>848501</v>
      </c>
      <c r="Q29" s="126" t="s">
        <v>488</v>
      </c>
      <c r="R29" s="126" t="s">
        <v>265</v>
      </c>
      <c r="S29" s="126" t="s">
        <v>489</v>
      </c>
      <c r="T29" s="126" t="s">
        <v>489</v>
      </c>
      <c r="U29" s="126" t="s">
        <v>267</v>
      </c>
      <c r="V29" s="126" t="s">
        <v>268</v>
      </c>
      <c r="W29" s="126">
        <v>0</v>
      </c>
      <c r="X29" s="126" t="s">
        <v>269</v>
      </c>
      <c r="Y29" s="126">
        <v>359469128</v>
      </c>
      <c r="Z29" s="126" t="s">
        <v>490</v>
      </c>
      <c r="AA29" s="126" t="s">
        <v>523</v>
      </c>
      <c r="AB29" s="127">
        <v>59000</v>
      </c>
      <c r="AC29" s="126" t="s">
        <v>347</v>
      </c>
      <c r="AD29" s="126">
        <v>24</v>
      </c>
      <c r="AE29" s="126" t="s">
        <v>402</v>
      </c>
      <c r="AF29" s="126" t="s">
        <v>524</v>
      </c>
      <c r="AG29" s="126" t="s">
        <v>525</v>
      </c>
      <c r="AH29" s="126" t="s">
        <v>351</v>
      </c>
      <c r="AI29" s="126" t="s">
        <v>526</v>
      </c>
      <c r="AJ29" s="127">
        <v>3140</v>
      </c>
      <c r="AK29" s="127">
        <v>3140</v>
      </c>
      <c r="AL29" s="126" t="s">
        <v>428</v>
      </c>
      <c r="AM29" s="127">
        <v>21502.98</v>
      </c>
      <c r="AN29" s="127">
        <v>9897.02</v>
      </c>
      <c r="AO29" s="127">
        <v>31400</v>
      </c>
      <c r="AP29" s="127">
        <v>37497.019999999997</v>
      </c>
      <c r="AQ29" s="127">
        <v>5975.98</v>
      </c>
      <c r="AR29" s="127">
        <v>43473</v>
      </c>
      <c r="AS29" s="127">
        <v>0</v>
      </c>
      <c r="AT29" s="127">
        <v>0</v>
      </c>
      <c r="AU29" s="127">
        <v>0</v>
      </c>
      <c r="AV29" s="126">
        <v>10</v>
      </c>
      <c r="AW29" s="126">
        <v>0</v>
      </c>
      <c r="AX29" s="126" t="s">
        <v>516</v>
      </c>
      <c r="AY29" s="126"/>
      <c r="AZ29" s="126"/>
      <c r="BA29" s="126"/>
      <c r="BB29" s="126" t="s">
        <v>345</v>
      </c>
      <c r="BC29" s="94"/>
      <c r="BD29" s="124"/>
      <c r="BE29" s="94"/>
      <c r="BF29" s="126" t="s">
        <v>489</v>
      </c>
      <c r="BG29" s="126" t="s">
        <v>557</v>
      </c>
      <c r="BH29" s="122" t="s">
        <v>564</v>
      </c>
      <c r="BI29" s="95" t="s">
        <v>99</v>
      </c>
      <c r="BJ29" s="122">
        <v>46162</v>
      </c>
      <c r="BK29" s="94" t="s">
        <v>102</v>
      </c>
      <c r="BL29" s="95" t="s">
        <v>107</v>
      </c>
      <c r="BM29" s="96" t="s">
        <v>179</v>
      </c>
      <c r="BN29" s="94" t="s">
        <v>221</v>
      </c>
      <c r="BO29" s="94"/>
      <c r="BP29" s="42"/>
      <c r="BQ29" s="129" t="s">
        <v>470</v>
      </c>
    </row>
    <row r="30" spans="1:69" hidden="1" x14ac:dyDescent="0.35">
      <c r="A30" s="126">
        <v>26</v>
      </c>
      <c r="B30" s="126" t="s">
        <v>256</v>
      </c>
      <c r="C30" s="126" t="s">
        <v>258</v>
      </c>
      <c r="D30" s="126" t="s">
        <v>259</v>
      </c>
      <c r="E30" s="126" t="s">
        <v>254</v>
      </c>
      <c r="F30" s="126" t="s">
        <v>254</v>
      </c>
      <c r="G30" s="126" t="s">
        <v>253</v>
      </c>
      <c r="H30" s="126" t="s">
        <v>254</v>
      </c>
      <c r="I30" s="126">
        <v>180433</v>
      </c>
      <c r="J30" s="126" t="s">
        <v>307</v>
      </c>
      <c r="K30" s="126">
        <v>180433</v>
      </c>
      <c r="L30" s="126" t="s">
        <v>261</v>
      </c>
      <c r="M30" s="126" t="s">
        <v>262</v>
      </c>
      <c r="N30" s="126">
        <v>126299</v>
      </c>
      <c r="O30" s="126" t="s">
        <v>308</v>
      </c>
      <c r="P30" s="126">
        <v>171049</v>
      </c>
      <c r="Q30" s="126" t="s">
        <v>309</v>
      </c>
      <c r="R30" s="126" t="s">
        <v>265</v>
      </c>
      <c r="S30" s="126" t="s">
        <v>491</v>
      </c>
      <c r="T30" s="126" t="s">
        <v>491</v>
      </c>
      <c r="U30" s="126" t="s">
        <v>267</v>
      </c>
      <c r="V30" s="126" t="s">
        <v>268</v>
      </c>
      <c r="W30" s="126">
        <v>0</v>
      </c>
      <c r="X30" s="126" t="s">
        <v>269</v>
      </c>
      <c r="Y30" s="126">
        <v>359587760</v>
      </c>
      <c r="Z30" s="126" t="s">
        <v>492</v>
      </c>
      <c r="AA30" s="126" t="s">
        <v>527</v>
      </c>
      <c r="AB30" s="127">
        <v>65000</v>
      </c>
      <c r="AC30" s="126" t="s">
        <v>384</v>
      </c>
      <c r="AD30" s="126">
        <v>24</v>
      </c>
      <c r="AE30" s="126" t="s">
        <v>402</v>
      </c>
      <c r="AF30" s="126" t="s">
        <v>528</v>
      </c>
      <c r="AG30" s="126" t="s">
        <v>529</v>
      </c>
      <c r="AH30" s="126" t="s">
        <v>351</v>
      </c>
      <c r="AI30" s="126" t="s">
        <v>530</v>
      </c>
      <c r="AJ30" s="127">
        <v>3460</v>
      </c>
      <c r="AK30" s="127">
        <v>3460</v>
      </c>
      <c r="AL30" s="126" t="s">
        <v>440</v>
      </c>
      <c r="AM30" s="127">
        <v>20794</v>
      </c>
      <c r="AN30" s="127">
        <v>10346</v>
      </c>
      <c r="AO30" s="127">
        <v>31140</v>
      </c>
      <c r="AP30" s="127">
        <v>44206</v>
      </c>
      <c r="AQ30" s="127">
        <v>7585</v>
      </c>
      <c r="AR30" s="127">
        <v>51791</v>
      </c>
      <c r="AS30" s="127">
        <v>0</v>
      </c>
      <c r="AT30" s="127">
        <v>0</v>
      </c>
      <c r="AU30" s="127">
        <v>0</v>
      </c>
      <c r="AV30" s="126">
        <v>9</v>
      </c>
      <c r="AW30" s="126">
        <v>0</v>
      </c>
      <c r="AX30" s="126" t="s">
        <v>516</v>
      </c>
      <c r="AY30" s="126"/>
      <c r="AZ30" s="126"/>
      <c r="BA30" s="126"/>
      <c r="BB30" s="126" t="s">
        <v>345</v>
      </c>
      <c r="BC30" s="94"/>
      <c r="BD30" s="124"/>
      <c r="BE30" s="94"/>
      <c r="BF30" s="126" t="s">
        <v>491</v>
      </c>
      <c r="BG30" s="126" t="s">
        <v>558</v>
      </c>
      <c r="BH30" s="122" t="s">
        <v>564</v>
      </c>
      <c r="BI30" s="95" t="s">
        <v>99</v>
      </c>
      <c r="BJ30" s="122">
        <v>46161</v>
      </c>
      <c r="BK30" s="94" t="s">
        <v>102</v>
      </c>
      <c r="BL30" s="95" t="s">
        <v>107</v>
      </c>
      <c r="BM30" s="96" t="s">
        <v>179</v>
      </c>
      <c r="BN30" s="94" t="s">
        <v>221</v>
      </c>
      <c r="BO30" s="94"/>
      <c r="BP30" s="42"/>
      <c r="BQ30" s="129" t="s">
        <v>470</v>
      </c>
    </row>
    <row r="31" spans="1:69" hidden="1" x14ac:dyDescent="0.35">
      <c r="A31" s="126">
        <v>27</v>
      </c>
      <c r="B31" s="126" t="s">
        <v>256</v>
      </c>
      <c r="C31" s="126" t="s">
        <v>258</v>
      </c>
      <c r="D31" s="126" t="s">
        <v>259</v>
      </c>
      <c r="E31" s="126" t="s">
        <v>254</v>
      </c>
      <c r="F31" s="126" t="s">
        <v>254</v>
      </c>
      <c r="G31" s="126" t="s">
        <v>253</v>
      </c>
      <c r="H31" s="126" t="s">
        <v>254</v>
      </c>
      <c r="I31" s="126">
        <v>180433</v>
      </c>
      <c r="J31" s="126" t="s">
        <v>307</v>
      </c>
      <c r="K31" s="126">
        <v>180433</v>
      </c>
      <c r="L31" s="126" t="s">
        <v>261</v>
      </c>
      <c r="M31" s="126" t="s">
        <v>262</v>
      </c>
      <c r="N31" s="126">
        <v>133070</v>
      </c>
      <c r="O31" s="126" t="s">
        <v>493</v>
      </c>
      <c r="P31" s="126">
        <v>179750</v>
      </c>
      <c r="Q31" s="126" t="s">
        <v>494</v>
      </c>
      <c r="R31" s="126" t="s">
        <v>265</v>
      </c>
      <c r="S31" s="126" t="s">
        <v>495</v>
      </c>
      <c r="T31" s="126" t="s">
        <v>495</v>
      </c>
      <c r="U31" s="126" t="s">
        <v>282</v>
      </c>
      <c r="V31" s="126" t="s">
        <v>268</v>
      </c>
      <c r="W31" s="126">
        <v>0</v>
      </c>
      <c r="X31" s="126" t="s">
        <v>269</v>
      </c>
      <c r="Y31" s="126">
        <v>359612182</v>
      </c>
      <c r="Z31" s="126" t="s">
        <v>496</v>
      </c>
      <c r="AA31" s="126" t="s">
        <v>531</v>
      </c>
      <c r="AB31" s="127">
        <v>42000</v>
      </c>
      <c r="AC31" s="126" t="s">
        <v>384</v>
      </c>
      <c r="AD31" s="126">
        <v>24</v>
      </c>
      <c r="AE31" s="126" t="s">
        <v>532</v>
      </c>
      <c r="AF31" s="126" t="s">
        <v>533</v>
      </c>
      <c r="AG31" s="126" t="s">
        <v>534</v>
      </c>
      <c r="AH31" s="126" t="s">
        <v>341</v>
      </c>
      <c r="AI31" s="126" t="s">
        <v>535</v>
      </c>
      <c r="AJ31" s="127">
        <v>2130</v>
      </c>
      <c r="AK31" s="127">
        <v>2130</v>
      </c>
      <c r="AL31" s="126" t="s">
        <v>536</v>
      </c>
      <c r="AM31" s="127">
        <v>14205.05</v>
      </c>
      <c r="AN31" s="127">
        <v>4964.95</v>
      </c>
      <c r="AO31" s="127">
        <v>19170</v>
      </c>
      <c r="AP31" s="127">
        <v>27794.95</v>
      </c>
      <c r="AQ31" s="127">
        <v>3733.05</v>
      </c>
      <c r="AR31" s="127">
        <v>31528</v>
      </c>
      <c r="AS31" s="127">
        <v>0</v>
      </c>
      <c r="AT31" s="127">
        <v>0</v>
      </c>
      <c r="AU31" s="127">
        <v>0</v>
      </c>
      <c r="AV31" s="126">
        <v>9</v>
      </c>
      <c r="AW31" s="126">
        <v>0</v>
      </c>
      <c r="AX31" s="126" t="s">
        <v>516</v>
      </c>
      <c r="AY31" s="126"/>
      <c r="AZ31" s="126"/>
      <c r="BA31" s="126"/>
      <c r="BB31" s="126" t="s">
        <v>345</v>
      </c>
      <c r="BC31" s="94"/>
      <c r="BD31" s="124"/>
      <c r="BE31" s="94"/>
      <c r="BF31" s="126" t="s">
        <v>495</v>
      </c>
      <c r="BG31" s="126" t="s">
        <v>559</v>
      </c>
      <c r="BH31" s="122" t="s">
        <v>564</v>
      </c>
      <c r="BI31" s="95" t="s">
        <v>99</v>
      </c>
      <c r="BJ31" s="122">
        <v>46161</v>
      </c>
      <c r="BK31" s="94" t="s">
        <v>102</v>
      </c>
      <c r="BL31" s="95" t="s">
        <v>107</v>
      </c>
      <c r="BM31" s="96" t="s">
        <v>180</v>
      </c>
      <c r="BN31" s="94" t="s">
        <v>222</v>
      </c>
      <c r="BO31" s="94"/>
      <c r="BP31" s="42"/>
      <c r="BQ31" s="128" t="s">
        <v>474</v>
      </c>
    </row>
    <row r="32" spans="1:69" hidden="1" x14ac:dyDescent="0.35">
      <c r="A32" s="126">
        <v>28</v>
      </c>
      <c r="B32" s="126" t="s">
        <v>256</v>
      </c>
      <c r="C32" s="126" t="s">
        <v>258</v>
      </c>
      <c r="D32" s="126" t="s">
        <v>259</v>
      </c>
      <c r="E32" s="126" t="s">
        <v>254</v>
      </c>
      <c r="F32" s="126" t="s">
        <v>254</v>
      </c>
      <c r="G32" s="126" t="s">
        <v>253</v>
      </c>
      <c r="H32" s="126" t="s">
        <v>254</v>
      </c>
      <c r="I32" s="126">
        <v>180433</v>
      </c>
      <c r="J32" s="126" t="s">
        <v>307</v>
      </c>
      <c r="K32" s="126">
        <v>180433</v>
      </c>
      <c r="L32" s="126" t="s">
        <v>261</v>
      </c>
      <c r="M32" s="126" t="s">
        <v>262</v>
      </c>
      <c r="N32" s="126">
        <v>133070</v>
      </c>
      <c r="O32" s="126" t="s">
        <v>493</v>
      </c>
      <c r="P32" s="126">
        <v>181816</v>
      </c>
      <c r="Q32" s="126" t="s">
        <v>497</v>
      </c>
      <c r="R32" s="126" t="s">
        <v>285</v>
      </c>
      <c r="S32" s="126" t="s">
        <v>498</v>
      </c>
      <c r="T32" s="126" t="s">
        <v>498</v>
      </c>
      <c r="U32" s="126" t="s">
        <v>282</v>
      </c>
      <c r="V32" s="126" t="s">
        <v>268</v>
      </c>
      <c r="W32" s="126">
        <v>0</v>
      </c>
      <c r="X32" s="126" t="s">
        <v>499</v>
      </c>
      <c r="Y32" s="126">
        <v>359619616</v>
      </c>
      <c r="Z32" s="126" t="s">
        <v>500</v>
      </c>
      <c r="AA32" s="126" t="s">
        <v>537</v>
      </c>
      <c r="AB32" s="127">
        <v>30000</v>
      </c>
      <c r="AC32" s="126" t="s">
        <v>384</v>
      </c>
      <c r="AD32" s="126">
        <v>18</v>
      </c>
      <c r="AE32" s="126" t="s">
        <v>538</v>
      </c>
      <c r="AF32" s="126" t="s">
        <v>539</v>
      </c>
      <c r="AG32" s="126" t="s">
        <v>540</v>
      </c>
      <c r="AH32" s="126" t="s">
        <v>341</v>
      </c>
      <c r="AI32" s="126" t="s">
        <v>541</v>
      </c>
      <c r="AJ32" s="127">
        <v>1940</v>
      </c>
      <c r="AK32" s="127">
        <v>1940</v>
      </c>
      <c r="AL32" s="126" t="s">
        <v>536</v>
      </c>
      <c r="AM32" s="127">
        <v>12348.55</v>
      </c>
      <c r="AN32" s="127">
        <v>3171.45</v>
      </c>
      <c r="AO32" s="127">
        <v>15520</v>
      </c>
      <c r="AP32" s="127">
        <v>17651.45</v>
      </c>
      <c r="AQ32" s="127">
        <v>1613.55</v>
      </c>
      <c r="AR32" s="127">
        <v>19265</v>
      </c>
      <c r="AS32" s="127">
        <v>0</v>
      </c>
      <c r="AT32" s="127">
        <v>0</v>
      </c>
      <c r="AU32" s="127">
        <v>0</v>
      </c>
      <c r="AV32" s="126">
        <v>8</v>
      </c>
      <c r="AW32" s="126">
        <v>0</v>
      </c>
      <c r="AX32" s="126" t="s">
        <v>516</v>
      </c>
      <c r="AY32" s="126"/>
      <c r="AZ32" s="126"/>
      <c r="BA32" s="126"/>
      <c r="BB32" s="126" t="s">
        <v>345</v>
      </c>
      <c r="BC32" s="94"/>
      <c r="BD32" s="124"/>
      <c r="BE32" s="94"/>
      <c r="BF32" s="126" t="s">
        <v>498</v>
      </c>
      <c r="BG32" s="126" t="s">
        <v>560</v>
      </c>
      <c r="BH32" s="122" t="s">
        <v>564</v>
      </c>
      <c r="BI32" s="95" t="s">
        <v>99</v>
      </c>
      <c r="BJ32" s="122">
        <v>46162</v>
      </c>
      <c r="BK32" s="94" t="s">
        <v>102</v>
      </c>
      <c r="BL32" s="95" t="s">
        <v>107</v>
      </c>
      <c r="BM32" s="96" t="s">
        <v>180</v>
      </c>
      <c r="BN32" s="94" t="s">
        <v>222</v>
      </c>
      <c r="BO32" s="94"/>
      <c r="BP32" s="42"/>
      <c r="BQ32" s="128" t="s">
        <v>474</v>
      </c>
    </row>
    <row r="33" spans="1:69" hidden="1" x14ac:dyDescent="0.35">
      <c r="A33" s="126">
        <v>29</v>
      </c>
      <c r="B33" s="126" t="s">
        <v>256</v>
      </c>
      <c r="C33" s="126" t="s">
        <v>258</v>
      </c>
      <c r="D33" s="126" t="s">
        <v>259</v>
      </c>
      <c r="E33" s="126" t="s">
        <v>254</v>
      </c>
      <c r="F33" s="126" t="s">
        <v>254</v>
      </c>
      <c r="G33" s="126" t="s">
        <v>253</v>
      </c>
      <c r="H33" s="126" t="s">
        <v>254</v>
      </c>
      <c r="I33" s="126">
        <v>179981</v>
      </c>
      <c r="J33" s="126" t="s">
        <v>260</v>
      </c>
      <c r="K33" s="126">
        <v>179981</v>
      </c>
      <c r="L33" s="126" t="s">
        <v>261</v>
      </c>
      <c r="M33" s="126" t="s">
        <v>262</v>
      </c>
      <c r="N33" s="126">
        <v>127195</v>
      </c>
      <c r="O33" s="126" t="s">
        <v>301</v>
      </c>
      <c r="P33" s="126">
        <v>526828</v>
      </c>
      <c r="Q33" s="126" t="s">
        <v>501</v>
      </c>
      <c r="R33" s="126" t="s">
        <v>265</v>
      </c>
      <c r="S33" s="126" t="s">
        <v>502</v>
      </c>
      <c r="T33" s="126" t="s">
        <v>502</v>
      </c>
      <c r="U33" s="126" t="s">
        <v>267</v>
      </c>
      <c r="V33" s="126" t="s">
        <v>268</v>
      </c>
      <c r="W33" s="126">
        <v>0</v>
      </c>
      <c r="X33" s="126" t="s">
        <v>269</v>
      </c>
      <c r="Y33" s="126">
        <v>359670588</v>
      </c>
      <c r="Z33" s="126" t="s">
        <v>503</v>
      </c>
      <c r="AA33" s="126" t="s">
        <v>542</v>
      </c>
      <c r="AB33" s="127">
        <v>90000</v>
      </c>
      <c r="AC33" s="126" t="s">
        <v>384</v>
      </c>
      <c r="AD33" s="126">
        <v>24</v>
      </c>
      <c r="AE33" s="126" t="s">
        <v>417</v>
      </c>
      <c r="AF33" s="126" t="s">
        <v>543</v>
      </c>
      <c r="AG33" s="126" t="s">
        <v>544</v>
      </c>
      <c r="AH33" s="126" t="s">
        <v>364</v>
      </c>
      <c r="AI33" s="126" t="s">
        <v>541</v>
      </c>
      <c r="AJ33" s="127">
        <v>4750</v>
      </c>
      <c r="AK33" s="127">
        <v>4750</v>
      </c>
      <c r="AL33" s="126" t="s">
        <v>536</v>
      </c>
      <c r="AM33" s="127">
        <v>25718.68</v>
      </c>
      <c r="AN33" s="127">
        <v>12281.32</v>
      </c>
      <c r="AO33" s="127">
        <v>38000</v>
      </c>
      <c r="AP33" s="127">
        <v>64281.32</v>
      </c>
      <c r="AQ33" s="127">
        <v>11207.68</v>
      </c>
      <c r="AR33" s="127">
        <v>75489</v>
      </c>
      <c r="AS33" s="127">
        <v>0</v>
      </c>
      <c r="AT33" s="127">
        <v>0</v>
      </c>
      <c r="AU33" s="127">
        <v>0</v>
      </c>
      <c r="AV33" s="126">
        <v>8</v>
      </c>
      <c r="AW33" s="126">
        <v>0</v>
      </c>
      <c r="AX33" s="126" t="s">
        <v>516</v>
      </c>
      <c r="AY33" s="126"/>
      <c r="AZ33" s="126"/>
      <c r="BA33" s="126"/>
      <c r="BB33" s="126" t="s">
        <v>345</v>
      </c>
      <c r="BC33" s="94"/>
      <c r="BD33" s="124"/>
      <c r="BE33" s="94"/>
      <c r="BF33" s="126" t="s">
        <v>502</v>
      </c>
      <c r="BG33" s="126" t="s">
        <v>561</v>
      </c>
      <c r="BH33" s="122" t="s">
        <v>564</v>
      </c>
      <c r="BI33" s="95" t="s">
        <v>99</v>
      </c>
      <c r="BJ33" s="122">
        <v>46162</v>
      </c>
      <c r="BK33" s="94" t="s">
        <v>102</v>
      </c>
      <c r="BL33" s="95" t="s">
        <v>107</v>
      </c>
      <c r="BM33" s="96" t="s">
        <v>179</v>
      </c>
      <c r="BN33" s="94" t="s">
        <v>221</v>
      </c>
      <c r="BO33" s="94"/>
      <c r="BP33" s="42"/>
      <c r="BQ33" s="129" t="s">
        <v>470</v>
      </c>
    </row>
    <row r="34" spans="1:69" hidden="1" x14ac:dyDescent="0.35">
      <c r="A34" s="126">
        <v>30</v>
      </c>
      <c r="B34" s="126" t="s">
        <v>256</v>
      </c>
      <c r="C34" s="126" t="s">
        <v>258</v>
      </c>
      <c r="D34" s="126" t="s">
        <v>259</v>
      </c>
      <c r="E34" s="126" t="s">
        <v>254</v>
      </c>
      <c r="F34" s="126" t="s">
        <v>254</v>
      </c>
      <c r="G34" s="126" t="s">
        <v>253</v>
      </c>
      <c r="H34" s="126" t="s">
        <v>254</v>
      </c>
      <c r="I34" s="126">
        <v>168876</v>
      </c>
      <c r="J34" s="126" t="s">
        <v>254</v>
      </c>
      <c r="K34" s="126">
        <v>168876</v>
      </c>
      <c r="L34" s="126" t="s">
        <v>261</v>
      </c>
      <c r="M34" s="126" t="s">
        <v>262</v>
      </c>
      <c r="N34" s="126">
        <v>127874</v>
      </c>
      <c r="O34" s="126" t="s">
        <v>328</v>
      </c>
      <c r="P34" s="126">
        <v>848502</v>
      </c>
      <c r="Q34" s="126" t="s">
        <v>329</v>
      </c>
      <c r="R34" s="126" t="s">
        <v>265</v>
      </c>
      <c r="S34" s="126" t="s">
        <v>504</v>
      </c>
      <c r="T34" s="126" t="s">
        <v>504</v>
      </c>
      <c r="U34" s="126" t="s">
        <v>282</v>
      </c>
      <c r="V34" s="126" t="s">
        <v>268</v>
      </c>
      <c r="W34" s="126">
        <v>0</v>
      </c>
      <c r="X34" s="126" t="s">
        <v>269</v>
      </c>
      <c r="Y34" s="126">
        <v>359689511</v>
      </c>
      <c r="Z34" s="126" t="s">
        <v>505</v>
      </c>
      <c r="AA34" s="126" t="s">
        <v>545</v>
      </c>
      <c r="AB34" s="127">
        <v>60000</v>
      </c>
      <c r="AC34" s="126" t="s">
        <v>347</v>
      </c>
      <c r="AD34" s="126">
        <v>24</v>
      </c>
      <c r="AE34" s="126" t="s">
        <v>402</v>
      </c>
      <c r="AF34" s="126" t="s">
        <v>546</v>
      </c>
      <c r="AG34" s="126" t="s">
        <v>547</v>
      </c>
      <c r="AH34" s="126" t="s">
        <v>351</v>
      </c>
      <c r="AI34" s="126" t="s">
        <v>548</v>
      </c>
      <c r="AJ34" s="127">
        <v>3190</v>
      </c>
      <c r="AK34" s="127">
        <v>3190</v>
      </c>
      <c r="AL34" s="126" t="s">
        <v>428</v>
      </c>
      <c r="AM34" s="127">
        <v>17269.41</v>
      </c>
      <c r="AN34" s="127">
        <v>8250.59</v>
      </c>
      <c r="AO34" s="127">
        <v>25520</v>
      </c>
      <c r="AP34" s="127">
        <v>42730.59</v>
      </c>
      <c r="AQ34" s="127">
        <v>7779.41</v>
      </c>
      <c r="AR34" s="127">
        <v>50510</v>
      </c>
      <c r="AS34" s="127">
        <v>0</v>
      </c>
      <c r="AT34" s="127">
        <v>0</v>
      </c>
      <c r="AU34" s="127">
        <v>0</v>
      </c>
      <c r="AV34" s="126">
        <v>8</v>
      </c>
      <c r="AW34" s="126">
        <v>0</v>
      </c>
      <c r="AX34" s="126" t="s">
        <v>516</v>
      </c>
      <c r="AY34" s="126"/>
      <c r="AZ34" s="126"/>
      <c r="BA34" s="126"/>
      <c r="BB34" s="126" t="s">
        <v>345</v>
      </c>
      <c r="BC34" s="94"/>
      <c r="BD34" s="124"/>
      <c r="BE34" s="94"/>
      <c r="BF34" s="126" t="s">
        <v>504</v>
      </c>
      <c r="BG34" s="126" t="s">
        <v>562</v>
      </c>
      <c r="BH34" s="122" t="s">
        <v>564</v>
      </c>
      <c r="BI34" s="95" t="s">
        <v>99</v>
      </c>
      <c r="BJ34" s="122">
        <v>46161</v>
      </c>
      <c r="BK34" s="94" t="s">
        <v>102</v>
      </c>
      <c r="BL34" s="95" t="s">
        <v>107</v>
      </c>
      <c r="BM34" s="96" t="s">
        <v>179</v>
      </c>
      <c r="BN34" s="94" t="s">
        <v>221</v>
      </c>
      <c r="BO34" s="94"/>
      <c r="BP34" s="42"/>
      <c r="BQ34" s="129" t="s">
        <v>470</v>
      </c>
    </row>
    <row r="35" spans="1:69" hidden="1" x14ac:dyDescent="0.35">
      <c r="A35" s="126">
        <v>31</v>
      </c>
      <c r="B35" s="126" t="s">
        <v>256</v>
      </c>
      <c r="C35" s="126" t="s">
        <v>258</v>
      </c>
      <c r="D35" s="126" t="s">
        <v>259</v>
      </c>
      <c r="E35" s="126" t="s">
        <v>254</v>
      </c>
      <c r="F35" s="126" t="s">
        <v>254</v>
      </c>
      <c r="G35" s="126" t="s">
        <v>253</v>
      </c>
      <c r="H35" s="126" t="s">
        <v>254</v>
      </c>
      <c r="I35" s="126">
        <v>79234</v>
      </c>
      <c r="J35" s="126" t="s">
        <v>506</v>
      </c>
      <c r="K35" s="126">
        <v>79234</v>
      </c>
      <c r="L35" s="126" t="s">
        <v>261</v>
      </c>
      <c r="M35" s="126" t="s">
        <v>262</v>
      </c>
      <c r="N35" s="126">
        <v>291787</v>
      </c>
      <c r="O35" s="126" t="s">
        <v>507</v>
      </c>
      <c r="P35" s="126">
        <v>848459</v>
      </c>
      <c r="Q35" s="126" t="s">
        <v>508</v>
      </c>
      <c r="R35" s="126" t="s">
        <v>265</v>
      </c>
      <c r="S35" s="126" t="s">
        <v>509</v>
      </c>
      <c r="T35" s="126" t="s">
        <v>509</v>
      </c>
      <c r="U35" s="126" t="s">
        <v>282</v>
      </c>
      <c r="V35" s="126" t="s">
        <v>268</v>
      </c>
      <c r="W35" s="126">
        <v>0</v>
      </c>
      <c r="X35" s="126" t="s">
        <v>269</v>
      </c>
      <c r="Y35" s="126">
        <v>359708257</v>
      </c>
      <c r="Z35" s="126" t="s">
        <v>510</v>
      </c>
      <c r="AA35" s="126" t="s">
        <v>549</v>
      </c>
      <c r="AB35" s="127">
        <v>70000</v>
      </c>
      <c r="AC35" s="126" t="s">
        <v>550</v>
      </c>
      <c r="AD35" s="126">
        <v>24</v>
      </c>
      <c r="AE35" s="126" t="s">
        <v>402</v>
      </c>
      <c r="AF35" s="126" t="s">
        <v>551</v>
      </c>
      <c r="AG35" s="126" t="s">
        <v>552</v>
      </c>
      <c r="AH35" s="126" t="s">
        <v>351</v>
      </c>
      <c r="AI35" s="126" t="s">
        <v>553</v>
      </c>
      <c r="AJ35" s="127">
        <v>3730</v>
      </c>
      <c r="AK35" s="127">
        <v>3730</v>
      </c>
      <c r="AL35" s="126" t="s">
        <v>411</v>
      </c>
      <c r="AM35" s="127">
        <v>20492.560000000001</v>
      </c>
      <c r="AN35" s="127">
        <v>9347.44</v>
      </c>
      <c r="AO35" s="127">
        <v>29840</v>
      </c>
      <c r="AP35" s="127">
        <v>49507.44</v>
      </c>
      <c r="AQ35" s="127">
        <v>8979.56</v>
      </c>
      <c r="AR35" s="127">
        <v>58487</v>
      </c>
      <c r="AS35" s="127">
        <v>0</v>
      </c>
      <c r="AT35" s="127">
        <v>0</v>
      </c>
      <c r="AU35" s="127">
        <v>0</v>
      </c>
      <c r="AV35" s="126">
        <v>8</v>
      </c>
      <c r="AW35" s="126">
        <v>0</v>
      </c>
      <c r="AX35" s="126" t="s">
        <v>516</v>
      </c>
      <c r="AY35" s="126"/>
      <c r="AZ35" s="126"/>
      <c r="BA35" s="126"/>
      <c r="BB35" s="126" t="s">
        <v>345</v>
      </c>
      <c r="BC35" s="94"/>
      <c r="BD35" s="124"/>
      <c r="BE35" s="94"/>
      <c r="BF35" s="126" t="s">
        <v>509</v>
      </c>
      <c r="BG35" s="126" t="s">
        <v>563</v>
      </c>
      <c r="BH35" s="122" t="s">
        <v>564</v>
      </c>
      <c r="BI35" s="95" t="s">
        <v>99</v>
      </c>
      <c r="BJ35" s="122">
        <v>46162</v>
      </c>
      <c r="BK35" s="94" t="s">
        <v>102</v>
      </c>
      <c r="BL35" s="95" t="s">
        <v>107</v>
      </c>
      <c r="BM35" s="96" t="s">
        <v>180</v>
      </c>
      <c r="BN35" s="94" t="s">
        <v>222</v>
      </c>
      <c r="BO35" s="94"/>
      <c r="BP35" s="42"/>
      <c r="BQ35" s="128" t="s">
        <v>474</v>
      </c>
    </row>
  </sheetData>
  <sheetProtection autoFilter="0"/>
  <autoFilter ref="A4:BR35" xr:uid="{0739AAAC-89A0-4907-B1C9-C9A11AC67F15}">
    <filterColumn colId="67">
      <customFilters>
        <customFilter operator="notEqual" val=" "/>
      </customFilters>
    </filterColumn>
  </autoFilter>
  <dataValidations count="6">
    <dataValidation type="custom" allowBlank="1" showInputMessage="1" showErrorMessage="1" error="Enter Valid Date" sqref="BJ5:BJ35" xr:uid="{35B2AABC-2FCB-4E70-A444-93C43474D1A7}">
      <formula1>ISNUMBER(BJ5) * (BJ5&gt;=DATE(2023,10,1)) * (BJ5&lt;=DATE(2031,12,31)) * (INT(BJ5)=BJ5)</formula1>
    </dataValidation>
    <dataValidation type="custom" allowBlank="1" showInputMessage="1" showErrorMessage="1" error="Enter Valid Mobile Number_x000a_" sqref="BG5:BG35" xr:uid="{1DA48B41-E14D-42E8-89F1-5E6D1CE927CB}">
      <formula1>AND(ISNUMBER(BG5),LEN(BG5)=10,NOT(ISERROR(VALUE(BG5))))</formula1>
    </dataValidation>
    <dataValidation type="list" allowBlank="1" showInputMessage="1" showErrorMessage="1" sqref="BP5:BP35"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35" xr:uid="{360E6609-4AF1-42BB-8C4C-7DF9B8DF6715}">
      <formula1>IF($BI5=MMM,MMM,LC)</formula1>
    </dataValidation>
    <dataValidation type="list" allowBlank="1" showInputMessage="1" showErrorMessage="1" sqref="BN5:BN35" xr:uid="{8EF08D65-DE5B-49F2-8024-0FC8ED9A029B}">
      <formula1>IF(OR($BI5=vv, $BI5=tcs), YNN, NA)</formula1>
    </dataValidation>
    <dataValidation type="list" allowBlank="1" showInputMessage="1" showErrorMessage="1" sqref="BL5:BL35"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BI5:BI35</xm:sqref>
        </x14:dataValidation>
        <x14:dataValidation type="list" allowBlank="1" showInputMessage="1" showErrorMessage="1" xr:uid="{8C4989A0-12F0-42B8-9C9A-F4C03FD59526}">
          <x14:formula1>
            <xm:f>IF($BI5="Visited",'Backup sheet'!$D$2:$D$6,'Backup sheet'!$D$7)</xm:f>
          </x14:formula1>
          <xm:sqref>BK5:BK35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2026-05-26T14:39:07Z</cp:lastPrinted>
  <dcterms:created xsi:type="dcterms:W3CDTF">2023-04-07T11:05:50Z</dcterms:created>
  <dcterms:modified xsi:type="dcterms:W3CDTF">2026-06-18T10:30:01Z</dcterms:modified>
</cp:coreProperties>
</file>