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127\"/>
    </mc:Choice>
  </mc:AlternateContent>
  <xr:revisionPtr revIDLastSave="0" documentId="13_ncr:1_{A2836B20-4CCC-4CC4-8D77-6F6BDCD3E319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5" i="20" l="1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<sst xmlns="http://schemas.openxmlformats.org/spreadsheetml/2006/main" count="1765" uniqueCount="669">
  <si>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</si>
  <si>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</si>
  <si>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</si>
  <si>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</si>
  <si>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</si>
  <si>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</si>
  <si>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</si>
  <si>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</si>
  <si>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</si>
  <si>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</si>
  <si>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</si>
  <si>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</si>
  <si>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</si>
  <si>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</si>
  <si>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</si>
  <si>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</si>
  <si>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</si>
  <si>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</si>
  <si>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</si>
  <si>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</si>
  <si>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</si>
  <si>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</si>
  <si>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</si>
  <si>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</si>
  <si>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</si>
  <si>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</si>
  <si>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</si>
  <si>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</si>
  <si>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</si>
  <si>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</si>
  <si>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</si>
  <si>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</si>
  <si>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</si>
  <si>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</si>
  <si>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</si>
  <si>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</si>
  <si>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</si>
  <si>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</si>
  <si>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</si>
  <si>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</si>
  <si>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</si>
  <si>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</si>
  <si>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</si>
  <si>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</si>
  <si>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</si>
  <si>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</si>
  <si>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</si>
  <si>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</si>
  <si>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</si>
  <si>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</si>
  <si>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</si>
  <si>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</si>
  <si>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</si>
  <si>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</si>
  <si>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</si>
  <si>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</si>
  <si>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</si>
  <si>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</si>
  <si>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</si>
  <si>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</si>
  <si>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</si>
  <si>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</si>
  <si>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</si>
  <si>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</si>
  <si>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</si>
  <si>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</si>
  <si>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</si>
  <si>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</si>
  <si>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</si>
  <si>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</si>
  <si>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</si>
  <si>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</si>
  <si>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</si>
  <si>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</si>
  <si>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</si>
  <si>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</si>
  <si>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</si>
  <si>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</si>
  <si>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</si>
  <si>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</si>
  <si>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</si>
  <si>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</si>
  <si>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</si>
  <si>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</si>
  <si>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</si>
  <si>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</si>
  <si>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</si>
  <si>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</si>
  <si>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</si>
  <si>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</si>
  <si>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</si>
  <si>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</si>
  <si>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</si>
  <si>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</si>
  <si>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</si>
  <si>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</si>
  <si>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</si>
  <si>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</si>
  <si>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</si>
  <si>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</si>
  <si>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</si>
  <si>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</si>
  <si>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</si>
  <si>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</si>
  <si>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</si>
  <si>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</si>
  <si>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</si>
  <si>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</si>
  <si>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</si>
  <si>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</si>
  <si>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</si>
  <si>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</si>
  <si>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</si>
  <si>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</si>
  <si>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</si>
  <si>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</si>
  <si>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</si>
  <si>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</si>
  <si>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</si>
  <si>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</si>
  <si>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</si>
  <si>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</si>
  <si>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</si>
  <si>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</si>
  <si>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</si>
  <si>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</si>
  <si>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</si>
  <si>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</si>
  <si>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</si>
  <si>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</si>
  <si>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</si>
  <si>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</si>
  <si>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</si>
  <si>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</si>
  <si>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</si>
  <si>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</si>
  <si>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</si>
  <si>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</si>
  <si>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</si>
  <si>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</si>
  <si>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</si>
  <si>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</si>
  <si>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</si>
  <si>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</si>
  <si>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</si>
  <si>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</si>
  <si>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</si>
  <si>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</si>
  <si>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</si>
  <si>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</si>
  <si>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</si>
  <si>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</si>
  <si>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</si>
  <si>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</si>
  <si>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</si>
  <si>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</si>
  <si>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</si>
  <si>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</si>
  <si>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</si>
  <si>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</si>
  <si>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</si>
  <si>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</si>
  <si>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</si>
  <si>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</si>
  <si>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</si>
  <si>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</si>
  <si>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</si>
  <si>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</si>
  <si>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</si>
  <si>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</si>
  <si>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</si>
  <si>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</si>
  <si>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</si>
  <si>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</si>
  <si>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</si>
  <si>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</si>
  <si>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</si>
  <si>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</si>
  <si>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</si>
  <si>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</si>
  <si>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</si>
  <si>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</si>
  <si>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</si>
  <si>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</si>
  <si>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</si>
  <si>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</si>
  <si>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</si>
  <si>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</si>
  <si>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</si>
  <si>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</si>
  <si>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</si>
  <si>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</si>
  <si>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</si>
  <si>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</si>
  <si>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</si>
  <si>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</si>
  <si>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</si>
  <si>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</si>
  <si>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</si>
  <si>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</si>
  <si>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</si>
  <si>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</si>
  <si>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</si>
  <si>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</si>
  <si>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</si>
  <si>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</si>
  <si>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</si>
  <si>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</si>
  <si>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</si>
  <si>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</si>
  <si>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</si>
  <si>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</si>
  <si>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</si>
  <si>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</si>
  <si>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</si>
  <si>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</si>
  <si>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</si>
  <si>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</si>
  <si>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</si>
  <si>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</si>
  <si>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</si>
  <si>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</si>
  <si>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</si>
  <si>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</si>
  <si>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</si>
  <si>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</si>
  <si>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</si>
  <si>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</si>
  <si>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</si>
  <si>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</si>
  <si>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</si>
  <si>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</si>
  <si>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</si>
  <si>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</si>
  <si>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</si>
  <si>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</si>
  <si>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</si>
  <si>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</si>
  <si>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</si>
  <si>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</si>
  <si>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</si>
  <si>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</si>
  <si>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</si>
  <si>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</si>
  <si>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</si>
  <si>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</si>
  <si>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</si>
  <si>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</si>
  <si>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</si>
  <si>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</si>
  <si>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</si>
  <si>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</si>
  <si>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</si>
  <si>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</si>
  <si>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</si>
  <si>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</si>
  <si>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</si>
  <si>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</si>
  <si>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Muzaffarpur</t>
  </si>
  <si>
    <t>BH3264</t>
  </si>
  <si>
    <t>Kanti-2</t>
  </si>
  <si>
    <t>Minapur</t>
  </si>
  <si>
    <t>SF0103587</t>
  </si>
  <si>
    <t>Sonu Kumar</t>
  </si>
  <si>
    <t>576852</t>
  </si>
  <si>
    <t>1046093</t>
  </si>
  <si>
    <t>Chetana</t>
  </si>
  <si>
    <t>SID951374763549</t>
  </si>
  <si>
    <t>EBC</t>
  </si>
  <si>
    <t>HINDU</t>
  </si>
  <si>
    <t>Animal Husbandry &amp; Poultry</t>
  </si>
  <si>
    <t>LALITA DEVI</t>
  </si>
  <si>
    <t>Serukahi</t>
  </si>
  <si>
    <t>SF0084987</t>
  </si>
  <si>
    <t>Mukul KUMAR</t>
  </si>
  <si>
    <t>688411</t>
  </si>
  <si>
    <t>1183428</t>
  </si>
  <si>
    <t>SID951375674144</t>
  </si>
  <si>
    <t>SC</t>
  </si>
  <si>
    <t>Agriculture &amp; Farming</t>
  </si>
  <si>
    <t>CHINTU DEVI</t>
  </si>
  <si>
    <t>Harchanda</t>
  </si>
  <si>
    <t>646542 C1</t>
  </si>
  <si>
    <t>646542 C1 Mithan Sarai1</t>
  </si>
  <si>
    <t>SSF5125212</t>
  </si>
  <si>
    <t>MAMTA KUMARI</t>
  </si>
  <si>
    <t>SSF5125770</t>
  </si>
  <si>
    <t>MUSLIM</t>
  </si>
  <si>
    <t>RAKIBUN NISHA</t>
  </si>
  <si>
    <t>646542 C1 Sikendr1</t>
  </si>
  <si>
    <t>SSF5144565</t>
  </si>
  <si>
    <t>NIRMALA DEVI</t>
  </si>
  <si>
    <t>Dumaria</t>
  </si>
  <si>
    <t>695240</t>
  </si>
  <si>
    <t>1191846</t>
  </si>
  <si>
    <t>SSF5746801</t>
  </si>
  <si>
    <t>Tent House</t>
  </si>
  <si>
    <t>REKHA DEVI</t>
  </si>
  <si>
    <t>Hichra</t>
  </si>
  <si>
    <t>552460</t>
  </si>
  <si>
    <t>552460 Chandani 21</t>
  </si>
  <si>
    <t>SSF2384616</t>
  </si>
  <si>
    <t>ST</t>
  </si>
  <si>
    <t>Towel Business</t>
  </si>
  <si>
    <t xml:space="preserve">SAMINA  KHATOON </t>
  </si>
  <si>
    <t>Mustafapur</t>
  </si>
  <si>
    <t>SF0069843</t>
  </si>
  <si>
    <t>Manish kumar</t>
  </si>
  <si>
    <t>735353</t>
  </si>
  <si>
    <t>735353 Rama HARI 735353 G3</t>
  </si>
  <si>
    <t>SSF6085329</t>
  </si>
  <si>
    <t>Printing Press</t>
  </si>
  <si>
    <t>RAUSHANI KUMARI</t>
  </si>
  <si>
    <t>735353 RaM MANDIR 735353 ABC 735353 G5</t>
  </si>
  <si>
    <t>SSF3142026</t>
  </si>
  <si>
    <t>SAVITA DEVI</t>
  </si>
  <si>
    <t>SF0082326</t>
  </si>
  <si>
    <t>Dhiraj Kumar Dhiraj</t>
  </si>
  <si>
    <t>607938</t>
  </si>
  <si>
    <t>1082575</t>
  </si>
  <si>
    <t>SSF2597078</t>
  </si>
  <si>
    <t>OBC</t>
  </si>
  <si>
    <t>JAREENA KHATUN</t>
  </si>
  <si>
    <t>655589</t>
  </si>
  <si>
    <t>1135349</t>
  </si>
  <si>
    <t>SSF6112999</t>
  </si>
  <si>
    <t>Medical Shop</t>
  </si>
  <si>
    <t xml:space="preserve">chandani kumari </t>
  </si>
  <si>
    <t>679112 C3</t>
  </si>
  <si>
    <t>679112 C3 Rinki  Vishalmega Mart1</t>
  </si>
  <si>
    <t>SSF5763325</t>
  </si>
  <si>
    <t>Hotel</t>
  </si>
  <si>
    <t>BHAGWAN DEVI</t>
  </si>
  <si>
    <t>Paighambarpur Kolhua</t>
  </si>
  <si>
    <t>661973</t>
  </si>
  <si>
    <t>1147223</t>
  </si>
  <si>
    <t>SSF6219060</t>
  </si>
  <si>
    <t>GENERAL</t>
  </si>
  <si>
    <t>Fruit Selling</t>
  </si>
  <si>
    <t>MALA DEVI</t>
  </si>
  <si>
    <t>1046093 ABC 576852 G4</t>
  </si>
  <si>
    <t>SID951374824705</t>
  </si>
  <si>
    <t>SONI KUMARI</t>
  </si>
  <si>
    <t>Musahri</t>
  </si>
  <si>
    <t>544090 C1</t>
  </si>
  <si>
    <t>544090 C1 Bhart Chaupar1</t>
  </si>
  <si>
    <t>SSF3044595</t>
  </si>
  <si>
    <t>AJMERI KHATUN</t>
  </si>
  <si>
    <t>SID951375449554</t>
  </si>
  <si>
    <t>KIRAN DEVI</t>
  </si>
  <si>
    <t>695240 River 21</t>
  </si>
  <si>
    <t>SSF2879983</t>
  </si>
  <si>
    <t>Mechanic Shop</t>
  </si>
  <si>
    <t>NITU DEVI</t>
  </si>
  <si>
    <t>SID951374824708</t>
  </si>
  <si>
    <t>SARITA DEVI</t>
  </si>
  <si>
    <t>SSF6417593</t>
  </si>
  <si>
    <t>LALBIBI KHATOON</t>
  </si>
  <si>
    <t>SID951375752766</t>
  </si>
  <si>
    <t>KISHMATI DEVI</t>
  </si>
  <si>
    <t>Puraina</t>
  </si>
  <si>
    <t>734596 C4</t>
  </si>
  <si>
    <t>tilak maidan C4 G2</t>
  </si>
  <si>
    <t>SSF4020328</t>
  </si>
  <si>
    <t>NUR JAHAN</t>
  </si>
  <si>
    <t>735353 Rama 21</t>
  </si>
  <si>
    <t>SSF2972601</t>
  </si>
  <si>
    <t>NILAM DEVI</t>
  </si>
  <si>
    <t>Chhapra Dharampur Jadu</t>
  </si>
  <si>
    <t>642954 C3</t>
  </si>
  <si>
    <t>642954 C3 Barmpura1</t>
  </si>
  <si>
    <t>SBR0000006666721</t>
  </si>
  <si>
    <t>SANGITA DEVI</t>
  </si>
  <si>
    <t>Mustafapur C2</t>
  </si>
  <si>
    <t>Indu chandwara C2 G2</t>
  </si>
  <si>
    <t>SBR0000006809567</t>
  </si>
  <si>
    <t>SAHANI KHATUN</t>
  </si>
  <si>
    <t>SSF5136404</t>
  </si>
  <si>
    <t>SHANTI DEVI</t>
  </si>
  <si>
    <t>14-Jul-2023</t>
  </si>
  <si>
    <t>02</t>
  </si>
  <si>
    <t>3</t>
  </si>
  <si>
    <t>4.76 Yrs</t>
  </si>
  <si>
    <t>17 Aug 2021</t>
  </si>
  <si>
    <t>&gt; 4 to 6 Years</t>
  </si>
  <si>
    <t>07-Sep-2023</t>
  </si>
  <si>
    <t>15-Jul-2025</t>
  </si>
  <si>
    <t>Open</t>
  </si>
  <si>
    <t>31-Dec-2023</t>
  </si>
  <si>
    <t>03</t>
  </si>
  <si>
    <t>6.28 Yrs</t>
  </si>
  <si>
    <t>09 Feb 2020</t>
  </si>
  <si>
    <t>&gt; 6 to 10 Years</t>
  </si>
  <si>
    <t>06-Feb-2024</t>
  </si>
  <si>
    <t>25-Dec-2025</t>
  </si>
  <si>
    <t>20-Dec-2023</t>
  </si>
  <si>
    <t>10</t>
  </si>
  <si>
    <t>1</t>
  </si>
  <si>
    <t>2.42 Yrs</t>
  </si>
  <si>
    <t>20 Dec 2023</t>
  </si>
  <si>
    <t>&gt; 2 to 4 Years</t>
  </si>
  <si>
    <t>13-Feb-2024</t>
  </si>
  <si>
    <t>19-Dec-2025</t>
  </si>
  <si>
    <t>31-Jan-2025</t>
  </si>
  <si>
    <t>22-Dec-2023</t>
  </si>
  <si>
    <t>2.41 Yrs</t>
  </si>
  <si>
    <t>22 Dec 2023</t>
  </si>
  <si>
    <t>11-Oct-2025</t>
  </si>
  <si>
    <t>30-Mar-2024</t>
  </si>
  <si>
    <t>2.14 Yrs</t>
  </si>
  <si>
    <t>30 Mar 2024</t>
  </si>
  <si>
    <t>02-May-2024</t>
  </si>
  <si>
    <t>18-Feb-2026</t>
  </si>
  <si>
    <t>11-Apr-2024</t>
  </si>
  <si>
    <t>2</t>
  </si>
  <si>
    <t>4.05 Yrs</t>
  </si>
  <si>
    <t>26 Feb 2022</t>
  </si>
  <si>
    <t>07-May-2024</t>
  </si>
  <si>
    <t>03-Feb-2026</t>
  </si>
  <si>
    <t>14-Jun-2024</t>
  </si>
  <si>
    <t>01</t>
  </si>
  <si>
    <t>1.93 Yrs</t>
  </si>
  <si>
    <t>14 Jun 2024</t>
  </si>
  <si>
    <t>&lt;= 2 Years</t>
  </si>
  <si>
    <t>03-Jul-2024</t>
  </si>
  <si>
    <t>13-Apr-2026</t>
  </si>
  <si>
    <t>05-May-2024</t>
  </si>
  <si>
    <t>3.39 Yrs</t>
  </si>
  <si>
    <t>30 Dec 2022</t>
  </si>
  <si>
    <t>05-Jun-2024</t>
  </si>
  <si>
    <t>10-May-2026</t>
  </si>
  <si>
    <t>07</t>
  </si>
  <si>
    <t>3.93 Yrs</t>
  </si>
  <si>
    <t>16 Jun 2022</t>
  </si>
  <si>
    <t>03-Jun-2024</t>
  </si>
  <si>
    <t>28-Mar-2026</t>
  </si>
  <si>
    <t>01-Jun-2024</t>
  </si>
  <si>
    <t>1.97 Yrs</t>
  </si>
  <si>
    <t>01 Jun 2024</t>
  </si>
  <si>
    <t>02-Jul-2024</t>
  </si>
  <si>
    <t>12-Apr-2026</t>
  </si>
  <si>
    <t>27-May-2024</t>
  </si>
  <si>
    <t>06</t>
  </si>
  <si>
    <t>1.98 Yrs</t>
  </si>
  <si>
    <t>27 May 2024</t>
  </si>
  <si>
    <t>09-Jul-2024</t>
  </si>
  <si>
    <t>19-May-2026</t>
  </si>
  <si>
    <t>02-Jun-2024</t>
  </si>
  <si>
    <t>GL-1</t>
  </si>
  <si>
    <t>1.96 Yrs</t>
  </si>
  <si>
    <t>02 Jun 2024</t>
  </si>
  <si>
    <t>01-Jul-2024</t>
  </si>
  <si>
    <t>30-Jun-2025</t>
  </si>
  <si>
    <t>02-Nov-2024</t>
  </si>
  <si>
    <t>GL-4</t>
  </si>
  <si>
    <t>6.97 Yrs</t>
  </si>
  <si>
    <t>30 Sep 2020</t>
  </si>
  <si>
    <t>05-Dec-2024</t>
  </si>
  <si>
    <t>31-Mar-2026</t>
  </si>
  <si>
    <t>08</t>
  </si>
  <si>
    <t>GL-2</t>
  </si>
  <si>
    <t>3.42 Yrs</t>
  </si>
  <si>
    <t>20 Dec 2022</t>
  </si>
  <si>
    <t>07-Aug-2024</t>
  </si>
  <si>
    <t>17-Jun-2025</t>
  </si>
  <si>
    <t>GL-3</t>
  </si>
  <si>
    <t>6.19 Yrs</t>
  </si>
  <si>
    <t>28 Nov 2019</t>
  </si>
  <si>
    <t>05-Aug-2024</t>
  </si>
  <si>
    <t>24-Apr-2026</t>
  </si>
  <si>
    <t>3.59 Yrs</t>
  </si>
  <si>
    <t>18 Oct 2022</t>
  </si>
  <si>
    <t>01-Aug-2024</t>
  </si>
  <si>
    <t>26-Apr-2026</t>
  </si>
  <si>
    <t>7.14 Yrs</t>
  </si>
  <si>
    <t>03-Apr-2026</t>
  </si>
  <si>
    <t>04-Aug-2024</t>
  </si>
  <si>
    <t>1.79 Yrs</t>
  </si>
  <si>
    <t>04 Aug 2024</t>
  </si>
  <si>
    <t>04-Sep-2024</t>
  </si>
  <si>
    <t>31-Dec-2025</t>
  </si>
  <si>
    <t>18-Nov-2024</t>
  </si>
  <si>
    <t>5.91 Yrs</t>
  </si>
  <si>
    <t>06 Mar 2020</t>
  </si>
  <si>
    <t>02-Jan-2025</t>
  </si>
  <si>
    <t>02-Feb-2026</t>
  </si>
  <si>
    <t>16-Nov-2024</t>
  </si>
  <si>
    <t>2.91 Yrs</t>
  </si>
  <si>
    <t>23 Jun 2023</t>
  </si>
  <si>
    <t>08-Jan-2025</t>
  </si>
  <si>
    <t>28-Dec-2025</t>
  </si>
  <si>
    <t>10-Jan-2025</t>
  </si>
  <si>
    <t>24 Nov 2022</t>
  </si>
  <si>
    <t>05-Feb-2025</t>
  </si>
  <si>
    <t>02-Apr-2026</t>
  </si>
  <si>
    <t>24-Jun-2025</t>
  </si>
  <si>
    <t>0.90 Yrs</t>
  </si>
  <si>
    <t>24 Jun 2025</t>
  </si>
  <si>
    <t>01-Aug-2025</t>
  </si>
  <si>
    <t>08-Feb-2026</t>
  </si>
  <si>
    <t>26-Dec-2025</t>
  </si>
  <si>
    <t>0.40 Yrs</t>
  </si>
  <si>
    <t>26 Dec 2025</t>
  </si>
  <si>
    <t>02-May-2026</t>
  </si>
  <si>
    <t>14-Feb-2026</t>
  </si>
  <si>
    <t>2.35 Yrs</t>
  </si>
  <si>
    <t>21 Dec 2023</t>
  </si>
  <si>
    <t>10-Mar-2026</t>
  </si>
  <si>
    <t>7091499475</t>
  </si>
  <si>
    <t>9498976797</t>
  </si>
  <si>
    <t>9097001670</t>
  </si>
  <si>
    <t>8920262463</t>
  </si>
  <si>
    <t>9934845397</t>
  </si>
  <si>
    <t>8002728748</t>
  </si>
  <si>
    <t>7250036318</t>
  </si>
  <si>
    <t>8252331215</t>
  </si>
  <si>
    <t>7079984803</t>
  </si>
  <si>
    <t>9229902353</t>
  </si>
  <si>
    <t>8809511666</t>
  </si>
  <si>
    <t>7352492739</t>
  </si>
  <si>
    <t>7061138236</t>
  </si>
  <si>
    <t>7765830973</t>
  </si>
  <si>
    <t>7905420888</t>
  </si>
  <si>
    <t>7903827042</t>
  </si>
  <si>
    <t>8271138415</t>
  </si>
  <si>
    <t>9199979275</t>
  </si>
  <si>
    <t>8809746724</t>
  </si>
  <si>
    <t>9608415361</t>
  </si>
  <si>
    <t>9523398006</t>
  </si>
  <si>
    <t>9546813171</t>
  </si>
  <si>
    <t>8521199118</t>
  </si>
  <si>
    <t>6287507601</t>
  </si>
  <si>
    <t>7520317787</t>
  </si>
  <si>
    <t>Md Ejaz Ahmad/SF0042310</t>
  </si>
  <si>
    <t>Loan Outstanding Report Detailed Recon as on 20-May-2026</t>
  </si>
  <si>
    <t>Report generation date &amp; time: Wednesday, May 20, 2026 7:27 PM</t>
  </si>
  <si>
    <t>Dual Staff</t>
  </si>
  <si>
    <t>Available &amp; Updated</t>
  </si>
  <si>
    <t>Bipin Kumar</t>
  </si>
  <si>
    <t>Mukul Kumar</t>
  </si>
  <si>
    <t>R</t>
  </si>
  <si>
    <t>L</t>
  </si>
  <si>
    <t>BM</t>
  </si>
  <si>
    <t>SLO</t>
  </si>
  <si>
    <t>SF0101401</t>
  </si>
  <si>
    <t>Borrower Migrated from the village.</t>
  </si>
  <si>
    <t>Center Leader paying that amount. Borrower not available at this village.</t>
  </si>
  <si>
    <t>Migrated borrower.</t>
  </si>
  <si>
    <t>LO &amp; BM both don't know about this borrower.</t>
  </si>
  <si>
    <t>ON dated 02/01/2026-3180 , 01/02/2026-3180 &amp; 25/02/2026-3180 borrower paid all 3 month EMI to LO Raushan Kumar/SF0090116 but that amount was not accounted in FIMO.
According to LO Dheeraj Kumar in kanti -2 branch said that in that time in true caller Raushan Kumar name showing as Ajit Kumar and borrower husband told that he paid that amount to LO raushan KUmar/SF0090116.</t>
  </si>
  <si>
    <t>Borrower not available at her house.</t>
  </si>
  <si>
    <t>Borrower not paying the EMI.</t>
  </si>
  <si>
    <t>Borrower not paid the EMI.</t>
  </si>
  <si>
    <t>Borrower went to Mayke.</t>
  </si>
  <si>
    <t>Borrower not paid from last 2 month.</t>
  </si>
  <si>
    <t>Borrower not paid the EMI.According to borrower she completed her loan but no evidence provided to me at the time of borrower house visit.</t>
  </si>
  <si>
    <t>Pipeline issue . Borrower paid her amount to borrower Mamta devi center leader.</t>
  </si>
  <si>
    <t>Borrower not paid on May-26.</t>
  </si>
  <si>
    <t>Borrower not paid on April-26 month.</t>
  </si>
  <si>
    <t>Not paying the eMI.</t>
  </si>
  <si>
    <t>On dated 14/10/2025 -20390 and 15/10/2025-1000 paid amount to LO Raushan Kumar /Sf0090116 for preclosed her loan but at that time LO not preclosed that amount and LO paying her EMI in monthly as dated 13/11/25-3470 , 07/12/2025-3470 , 07/01/2026-3470 &amp; 07/02/2026-3470. 3470*4=13880 and the rest amount 7510 amount not posted in Fimo. on dated 28/03/2026 -3470 borrower itself borrower paid that amount to HO.</t>
  </si>
  <si>
    <t>On dated 13/11/25-1000,16/12/2025-800+200=1000 , 26/12/2025 - 900 , 10/01/2026 - 1000 and 24/01/2026 -1240 borrower paid that amount to LO Raushan Kumar /SF0090116 but that amount was not accounted in FIMO.</t>
  </si>
  <si>
    <t>Borrower not found at the time of Center Visit.</t>
  </si>
  <si>
    <t xml:space="preserve">Loan card not available. </t>
  </si>
  <si>
    <t xml:space="preserve">On dated 08-02-2026 of Rs.34470 borrower paid her Preclosure amount to LO Raushan Kumar/SF0090116 but only one EMI of Rs.2240 posted in FIMO and the rest 34470-2240=32230rs still pending for recovered. </t>
  </si>
  <si>
    <t>Raushan Kumar</t>
  </si>
  <si>
    <t>SF0090116</t>
  </si>
  <si>
    <t>FN26-27-00127</t>
  </si>
  <si>
    <t>SID951375381930</t>
  </si>
  <si>
    <t>USHA DEVI</t>
  </si>
  <si>
    <t>11-May-2023</t>
  </si>
  <si>
    <t>6.46 Yrs</t>
  </si>
  <si>
    <t>10 Sep 2021</t>
  </si>
  <si>
    <t>04-Jul-2023</t>
  </si>
  <si>
    <t>20-Apr-2026</t>
  </si>
  <si>
    <t>Close</t>
  </si>
  <si>
    <t>30-Sep-2025</t>
  </si>
  <si>
    <t>9117405363</t>
  </si>
  <si>
    <t>On dated 04-06-2025 LO raushan Kumar collected EMI from the borrower of Rs.3974 but that amount was not accounted in FIMO by Lo side . On 20-04-2026 from HO side that amount was posted in FIMO.</t>
  </si>
  <si>
    <t>FIR Not Filled</t>
  </si>
  <si>
    <t>Completed-Report Submitted</t>
  </si>
  <si>
    <t>Md Ejaz Ahmad</t>
  </si>
  <si>
    <t>SF0042310</t>
  </si>
  <si>
    <t>Absconding</t>
  </si>
  <si>
    <t>Aditya/SF0092055</t>
  </si>
  <si>
    <t>Raju Kumar/SF0091851</t>
  </si>
  <si>
    <t>Saket Nath Thakur/SF0062081</t>
  </si>
  <si>
    <t>Deepak Kujur/SF0101649</t>
  </si>
  <si>
    <t>Business</t>
  </si>
  <si>
    <t>According to Loan card borrower paid 4 EMI as advance for preclosure the loan  but that amount was not accounted in FIMO. Dated-06/01/2026-13382 as preclosure amount by Lo Raushan Kumar/SF0090116.</t>
  </si>
  <si>
    <t>Sadatpur</t>
  </si>
  <si>
    <t>641270</t>
  </si>
  <si>
    <t>1119787</t>
  </si>
  <si>
    <t>SID951375913977</t>
  </si>
  <si>
    <t>Barber Shop</t>
  </si>
  <si>
    <t>MUSATARI KHATOON</t>
  </si>
  <si>
    <t>5.48 Yrs</t>
  </si>
  <si>
    <t>25 Nov 2020</t>
  </si>
  <si>
    <t>01-Sep-2024</t>
  </si>
  <si>
    <t/>
  </si>
  <si>
    <t>31-Mar-2025</t>
  </si>
  <si>
    <t>9864646455</t>
  </si>
  <si>
    <t>On dated 05-01-2026 LO collected preclosure amount from the borower of Rs.16000 but that amount was not accounted in FIMO.</t>
  </si>
  <si>
    <t>646542</t>
  </si>
  <si>
    <t>1124642</t>
  </si>
  <si>
    <t>SSF2363098</t>
  </si>
  <si>
    <t>Powder Business</t>
  </si>
  <si>
    <t>KANIZA KHATOON</t>
  </si>
  <si>
    <t>603778</t>
  </si>
  <si>
    <t>1078093</t>
  </si>
  <si>
    <t>SID951374933806</t>
  </si>
  <si>
    <t>RAUZA KHATUN</t>
  </si>
  <si>
    <t>SSF2597185</t>
  </si>
  <si>
    <t>SURAJMAN DEVI</t>
  </si>
  <si>
    <t>SSF2884808</t>
  </si>
  <si>
    <t>POONAM DEVI</t>
  </si>
  <si>
    <t>SSF2863719</t>
  </si>
  <si>
    <t xml:space="preserve">ANITA DEVI </t>
  </si>
  <si>
    <t>578437</t>
  </si>
  <si>
    <t>1047913</t>
  </si>
  <si>
    <t>SID951374801631</t>
  </si>
  <si>
    <t>AJAMERI KHATOON</t>
  </si>
  <si>
    <t>663821</t>
  </si>
  <si>
    <t>1148306</t>
  </si>
  <si>
    <t>SID951375460396</t>
  </si>
  <si>
    <t>ANGURI KHATUN</t>
  </si>
  <si>
    <t>TARMA BAKHRI MIRJAPUR</t>
  </si>
  <si>
    <t>TARMA BAKHRI MIRJAPUR C1</t>
  </si>
  <si>
    <t>TARMA BAKHRI MIRJAPUR GROUP C1 G1</t>
  </si>
  <si>
    <t>SSF3425104</t>
  </si>
  <si>
    <t>JALESHWARI DEVI</t>
  </si>
  <si>
    <t>4.01 Yrs</t>
  </si>
  <si>
    <t>17 Feb 2022</t>
  </si>
  <si>
    <t>07-May-2026</t>
  </si>
  <si>
    <t>4</t>
  </si>
  <si>
    <t>6.78 Yrs</t>
  </si>
  <si>
    <t>08 Jul 2020</t>
  </si>
  <si>
    <t>04-Jun-2024</t>
  </si>
  <si>
    <t>06-May-2026</t>
  </si>
  <si>
    <t>08-Aug-2024</t>
  </si>
  <si>
    <t>08-May-2026</t>
  </si>
  <si>
    <t>17 Oct 2022</t>
  </si>
  <si>
    <t>08-Oct-2024</t>
  </si>
  <si>
    <t>09-May-2026</t>
  </si>
  <si>
    <t>11-Jan-2025</t>
  </si>
  <si>
    <t>7.13 Yrs</t>
  </si>
  <si>
    <t>06 Mar 2021</t>
  </si>
  <si>
    <t>03-Feb-2025</t>
  </si>
  <si>
    <t>3.36 Yrs</t>
  </si>
  <si>
    <t>30 Nov 2019</t>
  </si>
  <si>
    <t>23-Jan-2025</t>
  </si>
  <si>
    <t>3.24 Yrs</t>
  </si>
  <si>
    <t>23 Feb 2023</t>
  </si>
  <si>
    <t>05-Mar-2025</t>
  </si>
  <si>
    <t>11-May-2026</t>
  </si>
  <si>
    <t>9801224231</t>
  </si>
  <si>
    <t>8276935827</t>
  </si>
  <si>
    <t>7645838928</t>
  </si>
  <si>
    <t>9572025212</t>
  </si>
  <si>
    <t>9241243379</t>
  </si>
  <si>
    <t>8677820399</t>
  </si>
  <si>
    <t>8207406757</t>
  </si>
  <si>
    <t>6200006738</t>
  </si>
  <si>
    <t>Aditya Kumar/SF0092055</t>
  </si>
  <si>
    <t>Borrower itself paying their EMI.</t>
  </si>
  <si>
    <t xml:space="preserve">On dated 22/8/2025(1500),24/08/2025(1500),10/09/2025(1000),13/09/2025(1000),19/09/2025(1000) and 06/10/2025(1470) has been collected from borrower but that amount was not accounted in FIMO. </t>
  </si>
  <si>
    <t>Signature not identified,only paid written in loan card.</t>
  </si>
  <si>
    <t>LO Raushan Kumar /SF0090116 has collected EMI and Preclosure amount from the borowers in the mode of Cash and digital payment in his personal account.
Lo has absconded from the branch on 20-02-2026 without informing anyone.
Total fraud Rs.111362 out of Which 23060 accounted in FIMO and the rest amount Rs.88302 still pending to recovered,</t>
  </si>
  <si>
    <t>Credit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</si>
</sst>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BH3264</v>
      </c>
      <c r="D5" s="64" t="str">
        <f>IF('Physical Cash at Safe'!D28="Yes", 'Physical Cash at Safe'!A4, 'Borrower Wise Details'!C5)</f>
        <v>Kanti-2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46094</v>
      </c>
      <c r="H5" s="62" t="s">
        <v>588</v>
      </c>
      <c r="I5" s="61">
        <v>46123</v>
      </c>
      <c r="J5" s="79" t="str">
        <f>IF('Physical Cash at Safe'!D28="Yes",'Physical Cash at Safe'!E28,IF('Borrower Wise Details'!D5&lt;&gt;"",'Borrower Wise Details'!D5,""))</f>
        <v>FN26-27-00127</v>
      </c>
      <c r="K5" s="89">
        <v>3</v>
      </c>
      <c r="L5" s="90">
        <v>44886</v>
      </c>
      <c r="M5" s="90">
        <v>0</v>
      </c>
      <c r="N5" s="90" t="s">
        <v>584</v>
      </c>
      <c r="O5" s="90" t="s">
        <v>585</v>
      </c>
      <c r="P5" s="90" t="s">
        <v>586</v>
      </c>
      <c r="Q5" s="90" t="s">
        <v>587</v>
      </c>
      <c r="R5" s="80" t="str">
        <f>IF('Physical Cash at Safe'!$D$28="Yes", 'Physical Cash at Safe'!$A$28, IF('Borrower Wise Details'!F5&lt;&gt;"", 'Borrower Wise Details'!F5, ""))</f>
        <v>Raushan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SF0090116</v>
      </c>
      <c r="U5" s="83" t="s">
        <v>583</v>
      </c>
      <c r="V5" s="61">
        <v>46073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580</v>
      </c>
      <c r="Z5" s="61">
        <v>46162</v>
      </c>
      <c r="AA5" s="61">
        <v>46164</v>
      </c>
      <c r="AB5" s="61"/>
      <c r="AC5" s="61"/>
      <c r="AD5" s="61"/>
      <c r="AE5" s="61" t="s">
        <v>581</v>
      </c>
      <c r="AF5" s="61" t="s">
        <v>582</v>
      </c>
      <c r="AG5" s="139">
        <v>35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111362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23060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88302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46186</v>
      </c>
      <c r="AO5" s="75" t="s">
        <v>667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3" t="s">
        <v>81</v>
      </c>
      <c r="I3" s="143"/>
      <c r="J3" s="143"/>
      <c r="K3" s="143"/>
      <c r="L3" s="143"/>
      <c r="M3" s="143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BH3264</v>
      </c>
      <c r="C5" s="50" t="str">
        <f>IF('Fraud Investigation Report'!D5="", "", 'Fraud Investigation Report'!D5)</f>
        <v>Kanti-2</v>
      </c>
      <c r="D5" s="73" t="str">
        <f>IF(OR('Fraud Investigation Report'!R5="", 'Fraud Investigation Report'!R5=0), "", 'Fraud Investigation Report'!R5)</f>
        <v>Raushan Kumar</v>
      </c>
      <c r="E5" s="73" t="str">
        <f>IF(OR('Fraud Investigation Report'!T5="", 'Fraud Investigation Report'!T5=0), "", 'Fraud Investigation Report'!T5)</f>
        <v>SF0090116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26120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85242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111362</v>
      </c>
      <c r="O5" s="104">
        <f>IFERROR('Fraud Investigation Report'!AJ5+'Fraud Investigation Report'!AK5,"")</f>
        <v>23060</v>
      </c>
      <c r="P5" s="103">
        <f>IF(AND(N5="", O5=""), "", IF(O5="", N5, N5 - IF(ISNUMBER(O5), O5, 0)))</f>
        <v>88302</v>
      </c>
      <c r="Q5" s="49"/>
      <c r="R5" s="94" t="s">
        <v>579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2" t="s">
        <v>2</v>
      </c>
      <c r="B1" s="163"/>
      <c r="C1" s="163"/>
      <c r="D1" s="163"/>
      <c r="E1" s="164"/>
    </row>
    <row r="2" spans="1:5" ht="18" x14ac:dyDescent="0.35">
      <c r="A2" s="14"/>
      <c r="B2" s="165" t="s">
        <v>224</v>
      </c>
      <c r="C2" s="165"/>
      <c r="D2" s="16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259</v>
      </c>
      <c r="B4" s="41" t="s">
        <v>260</v>
      </c>
      <c r="C4" s="41" t="s">
        <v>258</v>
      </c>
      <c r="D4" s="41" t="s">
        <v>258</v>
      </c>
      <c r="E4" s="41" t="s">
        <v>256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257</v>
      </c>
      <c r="B6" s="18">
        <v>46164</v>
      </c>
      <c r="C6" s="18">
        <v>46163</v>
      </c>
      <c r="D6" s="18">
        <v>46164</v>
      </c>
      <c r="E6" s="19">
        <v>0.29166666666666669</v>
      </c>
    </row>
    <row r="7" spans="1:5" ht="15.6" x14ac:dyDescent="0.3">
      <c r="A7" s="166" t="s">
        <v>65</v>
      </c>
      <c r="B7" s="167"/>
      <c r="C7" s="167"/>
      <c r="D7" s="167"/>
      <c r="E7" s="167"/>
    </row>
    <row r="8" spans="1:5" ht="15" customHeight="1" x14ac:dyDescent="0.3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4" x14ac:dyDescent="0.3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34</v>
      </c>
      <c r="C11" s="23">
        <f>B11*A11</f>
        <v>17000</v>
      </c>
      <c r="D11" s="25">
        <v>34</v>
      </c>
      <c r="E11" s="23">
        <f t="shared" ref="E11:E17" si="0">D11*A11</f>
        <v>17000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>
        <v>8</v>
      </c>
      <c r="C13" s="23">
        <f t="shared" ref="C13:C17" si="1">B13*A13</f>
        <v>800</v>
      </c>
      <c r="D13" s="25">
        <v>8</v>
      </c>
      <c r="E13" s="23">
        <f t="shared" si="0"/>
        <v>800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4" x14ac:dyDescent="0.3">
      <c r="A19" s="29"/>
      <c r="B19" s="30" t="s">
        <v>71</v>
      </c>
      <c r="C19" s="31">
        <f>SUM(C10:C18)</f>
        <v>17808</v>
      </c>
      <c r="D19" s="30" t="s">
        <v>71</v>
      </c>
      <c r="E19" s="31">
        <f>SUM(E10:E18)</f>
        <v>17808</v>
      </c>
    </row>
    <row r="20" spans="1:5" ht="30" customHeight="1" x14ac:dyDescent="0.3">
      <c r="A20" s="174" t="s">
        <v>91</v>
      </c>
      <c r="B20" s="175"/>
      <c r="C20" s="32">
        <v>17808</v>
      </c>
      <c r="D20" s="33" t="s">
        <v>85</v>
      </c>
      <c r="E20" s="34">
        <v>0</v>
      </c>
    </row>
    <row r="21" spans="1:5" ht="30" customHeight="1" x14ac:dyDescent="0.3">
      <c r="A21" s="176" t="s">
        <v>82</v>
      </c>
      <c r="B21" s="177"/>
      <c r="C21" s="34">
        <v>0</v>
      </c>
      <c r="D21" s="33" t="s">
        <v>83</v>
      </c>
      <c r="E21" s="34">
        <v>0</v>
      </c>
    </row>
    <row r="22" spans="1:5" ht="30" customHeight="1" x14ac:dyDescent="0.3">
      <c r="A22" s="176" t="s">
        <v>72</v>
      </c>
      <c r="B22" s="177"/>
      <c r="C22" s="34">
        <v>0</v>
      </c>
      <c r="D22" s="35" t="s">
        <v>73</v>
      </c>
      <c r="E22" s="34"/>
    </row>
    <row r="23" spans="1:5" ht="30" customHeight="1" x14ac:dyDescent="0.3">
      <c r="A23" s="176" t="s">
        <v>74</v>
      </c>
      <c r="B23" s="17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61"/>
      <c r="C24" s="161"/>
      <c r="D24" s="161"/>
      <c r="E24" s="161"/>
    </row>
    <row r="25" spans="1:5" ht="57.75" customHeight="1" x14ac:dyDescent="0.3">
      <c r="A25" s="36" t="s">
        <v>75</v>
      </c>
      <c r="B25" s="150"/>
      <c r="C25" s="150"/>
      <c r="D25" s="150"/>
      <c r="E25" s="150"/>
    </row>
    <row r="26" spans="1:5" ht="20.100000000000001" customHeight="1" x14ac:dyDescent="0.3">
      <c r="A26" s="155" t="s">
        <v>170</v>
      </c>
      <c r="B26" s="155"/>
      <c r="C26" s="155"/>
      <c r="D26" s="155"/>
      <c r="E26" s="155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3" t="s">
        <v>196</v>
      </c>
      <c r="E29" s="154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6"/>
      <c r="E30" s="157"/>
    </row>
    <row r="31" spans="1:5" ht="15" customHeight="1" x14ac:dyDescent="0.3">
      <c r="A31" s="158"/>
      <c r="B31" s="159"/>
      <c r="C31" s="159"/>
      <c r="D31" s="159"/>
      <c r="E31" s="160"/>
    </row>
    <row r="32" spans="1:5" ht="24.75" customHeight="1" x14ac:dyDescent="0.3">
      <c r="A32" s="37" t="s">
        <v>197</v>
      </c>
      <c r="B32" s="38" t="s">
        <v>536</v>
      </c>
      <c r="C32" s="37" t="s">
        <v>76</v>
      </c>
      <c r="D32" s="151" t="s">
        <v>537</v>
      </c>
      <c r="E32" s="152"/>
    </row>
    <row r="33" spans="1:5" ht="18" customHeight="1" x14ac:dyDescent="0.3">
      <c r="A33" s="37" t="s">
        <v>77</v>
      </c>
      <c r="B33" s="124" t="s">
        <v>540</v>
      </c>
      <c r="C33" s="39" t="s">
        <v>78</v>
      </c>
      <c r="D33" s="144" t="s">
        <v>541</v>
      </c>
      <c r="E33" s="145"/>
    </row>
    <row r="34" spans="1:5" ht="27.6" x14ac:dyDescent="0.3">
      <c r="A34" s="39" t="s">
        <v>198</v>
      </c>
      <c r="B34" s="124" t="s">
        <v>538</v>
      </c>
      <c r="C34" s="39" t="s">
        <v>199</v>
      </c>
      <c r="D34" s="146" t="s">
        <v>539</v>
      </c>
      <c r="E34" s="147"/>
    </row>
    <row r="35" spans="1:5" ht="27.6" x14ac:dyDescent="0.3">
      <c r="A35" s="39" t="s">
        <v>200</v>
      </c>
      <c r="B35" s="124" t="s">
        <v>544</v>
      </c>
      <c r="C35" s="39" t="s">
        <v>202</v>
      </c>
      <c r="D35" s="146" t="s">
        <v>273</v>
      </c>
      <c r="E35" s="147"/>
    </row>
    <row r="36" spans="1:5" ht="25.5" customHeight="1" x14ac:dyDescent="0.3">
      <c r="A36" s="39" t="s">
        <v>201</v>
      </c>
      <c r="B36" s="125" t="s">
        <v>542</v>
      </c>
      <c r="C36" s="39" t="s">
        <v>203</v>
      </c>
      <c r="D36" s="148" t="s">
        <v>543</v>
      </c>
      <c r="E36" s="149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4" zoomScaleNormal="100" workbookViewId="0">
      <selection activeCell="M5" sqref="M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BH3264</v>
      </c>
      <c r="C5" s="60" t="str">
        <f>IF('Loan Outstanding Report'!$H$5="", "", 'Loan Outstanding Report'!$H$5)</f>
        <v>Kanti-2</v>
      </c>
      <c r="D5" s="126" t="s">
        <v>567</v>
      </c>
      <c r="E5" s="66">
        <v>46162</v>
      </c>
      <c r="F5" s="92" t="s">
        <v>565</v>
      </c>
      <c r="G5" s="49" t="s">
        <v>566</v>
      </c>
      <c r="H5" s="49" t="s">
        <v>668</v>
      </c>
      <c r="I5" s="49" t="s">
        <v>299</v>
      </c>
      <c r="J5" s="49" t="s">
        <v>301</v>
      </c>
      <c r="K5" s="49" t="s">
        <v>304</v>
      </c>
      <c r="L5" s="11">
        <v>355809951</v>
      </c>
      <c r="M5" s="67" t="s">
        <v>413</v>
      </c>
      <c r="N5" s="49">
        <v>65000</v>
      </c>
      <c r="O5" s="49">
        <v>3470</v>
      </c>
      <c r="P5" s="67" t="s">
        <v>128</v>
      </c>
      <c r="Q5" s="88">
        <v>46028</v>
      </c>
      <c r="R5" s="49">
        <v>13382</v>
      </c>
      <c r="S5" s="49">
        <v>6940</v>
      </c>
      <c r="T5" s="49">
        <v>0</v>
      </c>
      <c r="U5" s="68">
        <f t="shared" ref="U5:U69" si="0">IF(AND(ISBLANK(R5),ISBLANK(S5),ISBLANK(T5)),"",R5-(S5+T5))</f>
        <v>6442</v>
      </c>
      <c r="V5" s="42" t="s">
        <v>182</v>
      </c>
      <c r="W5" s="69" t="s">
        <v>589</v>
      </c>
    </row>
    <row r="6" spans="1:23" ht="30" customHeight="1" x14ac:dyDescent="0.3">
      <c r="A6" s="65">
        <v>2</v>
      </c>
      <c r="B6" s="60" t="str">
        <f>IF(J6&lt;&gt;"", $B$5, "")</f>
        <v>BH3264</v>
      </c>
      <c r="C6" s="50" t="str">
        <f>IF(J6&lt;&gt;"", $C$5, "")</f>
        <v>Kanti-2</v>
      </c>
      <c r="D6" s="50" t="str">
        <f>IF(J6&lt;&gt;"", $D$5, "")</f>
        <v>FN26-27-00127</v>
      </c>
      <c r="E6" s="66">
        <v>46163</v>
      </c>
      <c r="F6" s="50" t="str">
        <f>IF(J6&lt;&gt;"", $F$5, "")</f>
        <v>Raushan Kumar</v>
      </c>
      <c r="G6" s="50" t="str">
        <f>IF(J6&lt;&gt;"", $G$5, "")</f>
        <v>SF0090116</v>
      </c>
      <c r="H6" s="50" t="str">
        <f>IF(J6&lt;&gt;"", $H$5, "")</f>
        <v>Credit Assistant</v>
      </c>
      <c r="I6" s="49" t="s">
        <v>318</v>
      </c>
      <c r="J6" s="49" t="s">
        <v>320</v>
      </c>
      <c r="K6" s="49" t="s">
        <v>322</v>
      </c>
      <c r="L6" s="11">
        <v>356681310</v>
      </c>
      <c r="M6" s="67" t="s">
        <v>426</v>
      </c>
      <c r="N6" s="49">
        <v>65000</v>
      </c>
      <c r="O6" s="49">
        <v>3470</v>
      </c>
      <c r="P6" s="67" t="s">
        <v>128</v>
      </c>
      <c r="Q6" s="67">
        <v>45944</v>
      </c>
      <c r="R6" s="49">
        <v>21390</v>
      </c>
      <c r="S6" s="49">
        <v>13880</v>
      </c>
      <c r="T6" s="49">
        <v>0</v>
      </c>
      <c r="U6" s="68">
        <f t="shared" si="0"/>
        <v>7510</v>
      </c>
      <c r="V6" s="42" t="s">
        <v>183</v>
      </c>
      <c r="W6" s="69" t="s">
        <v>560</v>
      </c>
    </row>
    <row r="7" spans="1:23" ht="30" customHeight="1" x14ac:dyDescent="0.3">
      <c r="A7" s="65">
        <v>3</v>
      </c>
      <c r="B7" s="60" t="str">
        <f t="shared" ref="B7:B70" si="1">IF(J7&lt;&gt;"", $B$5, "")</f>
        <v>BH3264</v>
      </c>
      <c r="C7" s="50" t="str">
        <f t="shared" ref="C7:C70" si="2">IF(J7&lt;&gt;"", $C$5, "")</f>
        <v>Kanti-2</v>
      </c>
      <c r="D7" s="50" t="str">
        <f t="shared" ref="D7:D70" si="3">IF(J7&lt;&gt;"", $D$5, "")</f>
        <v>FN26-27-00127</v>
      </c>
      <c r="E7" s="66">
        <v>46162</v>
      </c>
      <c r="F7" s="50" t="str">
        <f t="shared" ref="F7:F70" si="4">IF(J7&lt;&gt;"", $F$5, "")</f>
        <v>Raushan Kumar</v>
      </c>
      <c r="G7" s="50" t="str">
        <f t="shared" ref="G7:G70" si="5">IF(J7&lt;&gt;"", $G$5, "")</f>
        <v>SF0090116</v>
      </c>
      <c r="H7" s="50" t="str">
        <f t="shared" ref="H7:H70" si="6">IF(J7&lt;&gt;"", $H$5, "")</f>
        <v>Credit Assistant</v>
      </c>
      <c r="I7" s="49" t="s">
        <v>334</v>
      </c>
      <c r="J7" s="49" t="s">
        <v>336</v>
      </c>
      <c r="K7" s="49" t="s">
        <v>339</v>
      </c>
      <c r="L7" s="11">
        <v>357033025</v>
      </c>
      <c r="M7" s="67" t="s">
        <v>447</v>
      </c>
      <c r="N7" s="49">
        <v>42000</v>
      </c>
      <c r="O7" s="49">
        <v>2240</v>
      </c>
      <c r="P7" s="67" t="s">
        <v>127</v>
      </c>
      <c r="Q7" s="67">
        <v>45974</v>
      </c>
      <c r="R7" s="49">
        <v>1000</v>
      </c>
      <c r="S7" s="49">
        <v>0</v>
      </c>
      <c r="T7" s="49">
        <v>0</v>
      </c>
      <c r="U7" s="68">
        <f t="shared" si="0"/>
        <v>1000</v>
      </c>
      <c r="V7" s="42" t="s">
        <v>183</v>
      </c>
      <c r="W7" s="69" t="s">
        <v>561</v>
      </c>
    </row>
    <row r="8" spans="1:23" ht="30" customHeight="1" x14ac:dyDescent="0.3">
      <c r="A8" s="65">
        <v>4</v>
      </c>
      <c r="B8" s="60" t="str">
        <f t="shared" si="1"/>
        <v>BH3264</v>
      </c>
      <c r="C8" s="50" t="str">
        <f t="shared" si="2"/>
        <v>Kanti-2</v>
      </c>
      <c r="D8" s="50" t="str">
        <f t="shared" si="3"/>
        <v>FN26-27-00127</v>
      </c>
      <c r="E8" s="66">
        <v>46162</v>
      </c>
      <c r="F8" s="50" t="str">
        <f t="shared" si="4"/>
        <v>Raushan Kumar</v>
      </c>
      <c r="G8" s="50" t="str">
        <f t="shared" si="5"/>
        <v>SF0090116</v>
      </c>
      <c r="H8" s="50" t="str">
        <f t="shared" si="6"/>
        <v>Credit Assistant</v>
      </c>
      <c r="I8" s="49" t="s">
        <v>334</v>
      </c>
      <c r="J8" s="49" t="s">
        <v>336</v>
      </c>
      <c r="K8" s="49" t="s">
        <v>339</v>
      </c>
      <c r="L8" s="11">
        <v>357033025</v>
      </c>
      <c r="M8" s="67" t="s">
        <v>447</v>
      </c>
      <c r="N8" s="49">
        <v>42000</v>
      </c>
      <c r="O8" s="49">
        <v>2240</v>
      </c>
      <c r="P8" s="67" t="s">
        <v>127</v>
      </c>
      <c r="Q8" s="67">
        <v>46007</v>
      </c>
      <c r="R8" s="49">
        <v>1000</v>
      </c>
      <c r="S8" s="49">
        <v>0</v>
      </c>
      <c r="T8" s="49">
        <v>0</v>
      </c>
      <c r="U8" s="68">
        <f t="shared" si="0"/>
        <v>1000</v>
      </c>
      <c r="V8" s="42" t="s">
        <v>183</v>
      </c>
      <c r="W8" s="69" t="s">
        <v>561</v>
      </c>
    </row>
    <row r="9" spans="1:23" ht="30" customHeight="1" x14ac:dyDescent="0.3">
      <c r="A9" s="65">
        <v>5</v>
      </c>
      <c r="B9" s="60" t="str">
        <f t="shared" si="1"/>
        <v>BH3264</v>
      </c>
      <c r="C9" s="50" t="str">
        <f t="shared" si="2"/>
        <v>Kanti-2</v>
      </c>
      <c r="D9" s="50" t="str">
        <f t="shared" si="3"/>
        <v>FN26-27-00127</v>
      </c>
      <c r="E9" s="66">
        <v>46162</v>
      </c>
      <c r="F9" s="50" t="str">
        <f t="shared" si="4"/>
        <v>Raushan Kumar</v>
      </c>
      <c r="G9" s="50" t="str">
        <f t="shared" si="5"/>
        <v>SF0090116</v>
      </c>
      <c r="H9" s="50" t="str">
        <f t="shared" si="6"/>
        <v>Credit Assistant</v>
      </c>
      <c r="I9" s="49" t="s">
        <v>334</v>
      </c>
      <c r="J9" s="49" t="s">
        <v>336</v>
      </c>
      <c r="K9" s="49" t="s">
        <v>339</v>
      </c>
      <c r="L9" s="11">
        <v>357033025</v>
      </c>
      <c r="M9" s="67" t="s">
        <v>447</v>
      </c>
      <c r="N9" s="49">
        <v>42000</v>
      </c>
      <c r="O9" s="49">
        <v>2240</v>
      </c>
      <c r="P9" s="67" t="s">
        <v>127</v>
      </c>
      <c r="Q9" s="67">
        <v>46017</v>
      </c>
      <c r="R9" s="49">
        <v>900</v>
      </c>
      <c r="S9" s="49">
        <v>0</v>
      </c>
      <c r="T9" s="49">
        <v>0</v>
      </c>
      <c r="U9" s="68">
        <f t="shared" si="0"/>
        <v>900</v>
      </c>
      <c r="V9" s="42" t="s">
        <v>183</v>
      </c>
      <c r="W9" s="69" t="s">
        <v>561</v>
      </c>
    </row>
    <row r="10" spans="1:23" ht="30" customHeight="1" x14ac:dyDescent="0.3">
      <c r="A10" s="65">
        <v>6</v>
      </c>
      <c r="B10" s="60" t="str">
        <f t="shared" si="1"/>
        <v>BH3264</v>
      </c>
      <c r="C10" s="50" t="str">
        <f t="shared" si="2"/>
        <v>Kanti-2</v>
      </c>
      <c r="D10" s="50" t="str">
        <f t="shared" si="3"/>
        <v>FN26-27-00127</v>
      </c>
      <c r="E10" s="66">
        <v>46162</v>
      </c>
      <c r="F10" s="50" t="str">
        <f t="shared" si="4"/>
        <v>Raushan Kumar</v>
      </c>
      <c r="G10" s="50" t="str">
        <f t="shared" si="5"/>
        <v>SF0090116</v>
      </c>
      <c r="H10" s="50" t="str">
        <f t="shared" si="6"/>
        <v>Credit Assistant</v>
      </c>
      <c r="I10" s="49" t="s">
        <v>334</v>
      </c>
      <c r="J10" s="49" t="s">
        <v>336</v>
      </c>
      <c r="K10" s="49" t="s">
        <v>339</v>
      </c>
      <c r="L10" s="11">
        <v>357033025</v>
      </c>
      <c r="M10" s="67" t="s">
        <v>447</v>
      </c>
      <c r="N10" s="49">
        <v>42000</v>
      </c>
      <c r="O10" s="49">
        <v>2240</v>
      </c>
      <c r="P10" s="67" t="s">
        <v>127</v>
      </c>
      <c r="Q10" s="67">
        <v>46032</v>
      </c>
      <c r="R10" s="49">
        <v>1000</v>
      </c>
      <c r="S10" s="49">
        <v>0</v>
      </c>
      <c r="T10" s="49">
        <v>0</v>
      </c>
      <c r="U10" s="68">
        <f t="shared" si="0"/>
        <v>1000</v>
      </c>
      <c r="V10" s="42" t="s">
        <v>183</v>
      </c>
      <c r="W10" s="69" t="s">
        <v>561</v>
      </c>
    </row>
    <row r="11" spans="1:23" ht="30" customHeight="1" x14ac:dyDescent="0.3">
      <c r="A11" s="65">
        <v>7</v>
      </c>
      <c r="B11" s="60" t="str">
        <f t="shared" si="1"/>
        <v>BH3264</v>
      </c>
      <c r="C11" s="50" t="str">
        <f t="shared" si="2"/>
        <v>Kanti-2</v>
      </c>
      <c r="D11" s="50" t="str">
        <f t="shared" si="3"/>
        <v>FN26-27-00127</v>
      </c>
      <c r="E11" s="66">
        <v>46162</v>
      </c>
      <c r="F11" s="50" t="str">
        <f t="shared" si="4"/>
        <v>Raushan Kumar</v>
      </c>
      <c r="G11" s="50" t="str">
        <f t="shared" si="5"/>
        <v>SF0090116</v>
      </c>
      <c r="H11" s="50" t="str">
        <f t="shared" si="6"/>
        <v>Credit Assistant</v>
      </c>
      <c r="I11" s="49" t="s">
        <v>334</v>
      </c>
      <c r="J11" s="49" t="s">
        <v>336</v>
      </c>
      <c r="K11" s="49" t="s">
        <v>339</v>
      </c>
      <c r="L11" s="11">
        <v>357033025</v>
      </c>
      <c r="M11" s="67" t="s">
        <v>447</v>
      </c>
      <c r="N11" s="49">
        <v>42000</v>
      </c>
      <c r="O11" s="49">
        <v>2240</v>
      </c>
      <c r="P11" s="67" t="s">
        <v>127</v>
      </c>
      <c r="Q11" s="67">
        <v>46046</v>
      </c>
      <c r="R11" s="49">
        <v>1240</v>
      </c>
      <c r="S11" s="49">
        <v>0</v>
      </c>
      <c r="T11" s="49">
        <v>0</v>
      </c>
      <c r="U11" s="68">
        <f t="shared" si="0"/>
        <v>1240</v>
      </c>
      <c r="V11" s="42" t="s">
        <v>183</v>
      </c>
      <c r="W11" s="69" t="s">
        <v>561</v>
      </c>
    </row>
    <row r="12" spans="1:23" ht="30" customHeight="1" x14ac:dyDescent="0.3">
      <c r="A12" s="65">
        <v>8</v>
      </c>
      <c r="B12" s="60" t="str">
        <f t="shared" si="1"/>
        <v>BH3264</v>
      </c>
      <c r="C12" s="50" t="str">
        <f t="shared" si="2"/>
        <v>Kanti-2</v>
      </c>
      <c r="D12" s="50" t="str">
        <f t="shared" si="3"/>
        <v>FN26-27-00127</v>
      </c>
      <c r="E12" s="66">
        <v>46163</v>
      </c>
      <c r="F12" s="50" t="str">
        <f t="shared" si="4"/>
        <v>Raushan Kumar</v>
      </c>
      <c r="G12" s="50" t="str">
        <f t="shared" si="5"/>
        <v>SF0090116</v>
      </c>
      <c r="H12" s="50" t="str">
        <f t="shared" si="6"/>
        <v>Credit Assistant</v>
      </c>
      <c r="I12" s="49" t="s">
        <v>308</v>
      </c>
      <c r="J12" s="49" t="s">
        <v>366</v>
      </c>
      <c r="K12" s="49" t="s">
        <v>367</v>
      </c>
      <c r="L12" s="11">
        <v>359133369</v>
      </c>
      <c r="M12" s="67" t="s">
        <v>491</v>
      </c>
      <c r="N12" s="49">
        <v>60000</v>
      </c>
      <c r="O12" s="49">
        <v>3180</v>
      </c>
      <c r="P12" s="67" t="s">
        <v>127</v>
      </c>
      <c r="Q12" s="67">
        <v>46024</v>
      </c>
      <c r="R12" s="49">
        <v>3180</v>
      </c>
      <c r="S12" s="49">
        <v>0</v>
      </c>
      <c r="T12" s="49">
        <v>0</v>
      </c>
      <c r="U12" s="68">
        <f t="shared" si="0"/>
        <v>3180</v>
      </c>
      <c r="V12" s="42" t="s">
        <v>183</v>
      </c>
      <c r="W12" s="69" t="s">
        <v>549</v>
      </c>
    </row>
    <row r="13" spans="1:23" ht="30" customHeight="1" x14ac:dyDescent="0.3">
      <c r="A13" s="65">
        <v>9</v>
      </c>
      <c r="B13" s="60" t="str">
        <f t="shared" si="1"/>
        <v>BH3264</v>
      </c>
      <c r="C13" s="50" t="str">
        <f t="shared" si="2"/>
        <v>Kanti-2</v>
      </c>
      <c r="D13" s="50" t="str">
        <f t="shared" si="3"/>
        <v>FN26-27-00127</v>
      </c>
      <c r="E13" s="66">
        <v>46163</v>
      </c>
      <c r="F13" s="50" t="str">
        <f t="shared" si="4"/>
        <v>Raushan Kumar</v>
      </c>
      <c r="G13" s="50" t="str">
        <f t="shared" si="5"/>
        <v>SF0090116</v>
      </c>
      <c r="H13" s="50" t="str">
        <f t="shared" si="6"/>
        <v>Credit Assistant</v>
      </c>
      <c r="I13" s="49" t="s">
        <v>308</v>
      </c>
      <c r="J13" s="49" t="s">
        <v>366</v>
      </c>
      <c r="K13" s="49" t="s">
        <v>367</v>
      </c>
      <c r="L13" s="11">
        <v>359133369</v>
      </c>
      <c r="M13" s="67" t="s">
        <v>491</v>
      </c>
      <c r="N13" s="49">
        <v>60000</v>
      </c>
      <c r="O13" s="49">
        <v>3180</v>
      </c>
      <c r="P13" s="67" t="s">
        <v>127</v>
      </c>
      <c r="Q13" s="67">
        <v>46054</v>
      </c>
      <c r="R13" s="49">
        <v>3180</v>
      </c>
      <c r="S13" s="49">
        <v>0</v>
      </c>
      <c r="T13" s="49">
        <v>0</v>
      </c>
      <c r="U13" s="68">
        <f t="shared" si="0"/>
        <v>3180</v>
      </c>
      <c r="V13" s="42" t="s">
        <v>183</v>
      </c>
      <c r="W13" s="69" t="s">
        <v>549</v>
      </c>
    </row>
    <row r="14" spans="1:23" ht="30" customHeight="1" x14ac:dyDescent="0.3">
      <c r="A14" s="65">
        <v>10</v>
      </c>
      <c r="B14" s="60" t="str">
        <f t="shared" si="1"/>
        <v>BH3264</v>
      </c>
      <c r="C14" s="50" t="str">
        <f t="shared" si="2"/>
        <v>Kanti-2</v>
      </c>
      <c r="D14" s="50" t="str">
        <f t="shared" si="3"/>
        <v>FN26-27-00127</v>
      </c>
      <c r="E14" s="66">
        <v>46163</v>
      </c>
      <c r="F14" s="50" t="str">
        <f t="shared" si="4"/>
        <v>Raushan Kumar</v>
      </c>
      <c r="G14" s="50" t="str">
        <f t="shared" si="5"/>
        <v>SF0090116</v>
      </c>
      <c r="H14" s="50" t="str">
        <f t="shared" si="6"/>
        <v>Credit Assistant</v>
      </c>
      <c r="I14" s="49" t="s">
        <v>308</v>
      </c>
      <c r="J14" s="49" t="s">
        <v>366</v>
      </c>
      <c r="K14" s="49" t="s">
        <v>367</v>
      </c>
      <c r="L14" s="11">
        <v>359133369</v>
      </c>
      <c r="M14" s="67" t="s">
        <v>491</v>
      </c>
      <c r="N14" s="49">
        <v>60000</v>
      </c>
      <c r="O14" s="49">
        <v>3180</v>
      </c>
      <c r="P14" s="67" t="s">
        <v>127</v>
      </c>
      <c r="Q14" s="67">
        <v>46078</v>
      </c>
      <c r="R14" s="49">
        <v>3180</v>
      </c>
      <c r="S14" s="49">
        <v>0</v>
      </c>
      <c r="T14" s="49">
        <v>0</v>
      </c>
      <c r="U14" s="68">
        <f t="shared" si="0"/>
        <v>3180</v>
      </c>
      <c r="V14" s="42" t="s">
        <v>183</v>
      </c>
      <c r="W14" s="69" t="s">
        <v>549</v>
      </c>
    </row>
    <row r="15" spans="1:23" ht="30" customHeight="1" x14ac:dyDescent="0.3">
      <c r="A15" s="65">
        <v>11</v>
      </c>
      <c r="B15" s="60" t="str">
        <f t="shared" si="1"/>
        <v>BH3264</v>
      </c>
      <c r="C15" s="50" t="str">
        <f t="shared" si="2"/>
        <v>Kanti-2</v>
      </c>
      <c r="D15" s="50" t="str">
        <f t="shared" si="3"/>
        <v>FN26-27-00127</v>
      </c>
      <c r="E15" s="66">
        <v>46163</v>
      </c>
      <c r="F15" s="50" t="str">
        <f t="shared" si="4"/>
        <v>Raushan Kumar</v>
      </c>
      <c r="G15" s="50" t="str">
        <f t="shared" si="5"/>
        <v>SF0090116</v>
      </c>
      <c r="H15" s="50" t="str">
        <f t="shared" si="6"/>
        <v>Credit Assistant</v>
      </c>
      <c r="I15" s="49" t="s">
        <v>369</v>
      </c>
      <c r="J15" s="49" t="s">
        <v>371</v>
      </c>
      <c r="K15" s="49" t="s">
        <v>372</v>
      </c>
      <c r="L15" s="11">
        <v>359375233</v>
      </c>
      <c r="M15" s="67" t="s">
        <v>495</v>
      </c>
      <c r="N15" s="49">
        <v>42000</v>
      </c>
      <c r="O15" s="49">
        <v>2240</v>
      </c>
      <c r="P15" s="67" t="s">
        <v>128</v>
      </c>
      <c r="Q15" s="67">
        <v>46061</v>
      </c>
      <c r="R15" s="49">
        <v>34470</v>
      </c>
      <c r="S15" s="49">
        <v>2240</v>
      </c>
      <c r="T15" s="49">
        <v>0</v>
      </c>
      <c r="U15" s="68">
        <f t="shared" si="0"/>
        <v>32230</v>
      </c>
      <c r="V15" s="42" t="s">
        <v>183</v>
      </c>
      <c r="W15" s="69" t="s">
        <v>564</v>
      </c>
    </row>
    <row r="16" spans="1:23" ht="30" customHeight="1" x14ac:dyDescent="0.3">
      <c r="A16" s="65">
        <v>12</v>
      </c>
      <c r="B16" s="60" t="str">
        <f t="shared" si="1"/>
        <v>BH3264</v>
      </c>
      <c r="C16" s="50" t="str">
        <f t="shared" si="2"/>
        <v>Kanti-2</v>
      </c>
      <c r="D16" s="50" t="str">
        <f t="shared" si="3"/>
        <v>FN26-27-00127</v>
      </c>
      <c r="E16" s="66">
        <v>46163</v>
      </c>
      <c r="F16" s="50" t="str">
        <f t="shared" si="4"/>
        <v>Raushan Kumar</v>
      </c>
      <c r="G16" s="50" t="str">
        <f t="shared" si="5"/>
        <v>SF0090116</v>
      </c>
      <c r="H16" s="50" t="str">
        <f t="shared" si="6"/>
        <v>Credit Assistant</v>
      </c>
      <c r="I16" s="49" t="s">
        <v>323</v>
      </c>
      <c r="J16" s="49" t="s">
        <v>568</v>
      </c>
      <c r="K16" s="49" t="s">
        <v>569</v>
      </c>
      <c r="L16" s="11">
        <v>351551509</v>
      </c>
      <c r="M16" s="67" t="s">
        <v>570</v>
      </c>
      <c r="N16" s="49">
        <v>63000</v>
      </c>
      <c r="O16" s="49">
        <v>3400</v>
      </c>
      <c r="P16" s="67" t="s">
        <v>127</v>
      </c>
      <c r="Q16" s="67">
        <v>45812</v>
      </c>
      <c r="R16" s="49">
        <v>3970</v>
      </c>
      <c r="S16" s="49">
        <v>0</v>
      </c>
      <c r="T16" s="49">
        <v>0</v>
      </c>
      <c r="U16" s="68">
        <f t="shared" si="0"/>
        <v>3970</v>
      </c>
      <c r="V16" s="42" t="s">
        <v>182</v>
      </c>
      <c r="W16" s="69" t="s">
        <v>578</v>
      </c>
    </row>
    <row r="17" spans="1:23" ht="30" customHeight="1" x14ac:dyDescent="0.3">
      <c r="A17" s="65">
        <v>13</v>
      </c>
      <c r="B17" s="60" t="str">
        <f t="shared" si="1"/>
        <v>BH3264</v>
      </c>
      <c r="C17" s="50" t="str">
        <f t="shared" si="2"/>
        <v>Kanti-2</v>
      </c>
      <c r="D17" s="50" t="str">
        <f t="shared" si="3"/>
        <v>FN26-27-00127</v>
      </c>
      <c r="E17" s="66">
        <v>46164</v>
      </c>
      <c r="F17" s="50" t="str">
        <f t="shared" si="4"/>
        <v>Raushan Kumar</v>
      </c>
      <c r="G17" s="50" t="str">
        <f t="shared" si="5"/>
        <v>SF0090116</v>
      </c>
      <c r="H17" s="50" t="str">
        <f t="shared" si="6"/>
        <v>Credit Assistant</v>
      </c>
      <c r="I17" s="49" t="s">
        <v>591</v>
      </c>
      <c r="J17" s="49" t="s">
        <v>593</v>
      </c>
      <c r="K17" s="49" t="s">
        <v>595</v>
      </c>
      <c r="L17" s="11">
        <v>356886722</v>
      </c>
      <c r="M17" s="67" t="s">
        <v>451</v>
      </c>
      <c r="N17" s="49">
        <v>16000</v>
      </c>
      <c r="O17" s="49">
        <v>1520</v>
      </c>
      <c r="P17" s="67" t="s">
        <v>128</v>
      </c>
      <c r="Q17" s="67">
        <v>46027</v>
      </c>
      <c r="R17" s="49">
        <v>16000</v>
      </c>
      <c r="S17" s="49">
        <v>0</v>
      </c>
      <c r="T17" s="49">
        <v>0</v>
      </c>
      <c r="U17" s="68">
        <f t="shared" si="0"/>
        <v>16000</v>
      </c>
      <c r="V17" s="42" t="s">
        <v>183</v>
      </c>
      <c r="W17" s="69" t="s">
        <v>602</v>
      </c>
    </row>
    <row r="18" spans="1:23" ht="30" customHeight="1" x14ac:dyDescent="0.3">
      <c r="A18" s="65">
        <v>14</v>
      </c>
      <c r="B18" s="60" t="str">
        <f t="shared" si="1"/>
        <v>BH3264</v>
      </c>
      <c r="C18" s="50" t="str">
        <f t="shared" si="2"/>
        <v>Kanti-2</v>
      </c>
      <c r="D18" s="50" t="str">
        <f t="shared" si="3"/>
        <v>FN26-27-00127</v>
      </c>
      <c r="E18" s="66">
        <v>46164</v>
      </c>
      <c r="F18" s="50" t="str">
        <f t="shared" si="4"/>
        <v>Raushan Kumar</v>
      </c>
      <c r="G18" s="50" t="str">
        <f t="shared" si="5"/>
        <v>SF0090116</v>
      </c>
      <c r="H18" s="50" t="str">
        <f t="shared" si="6"/>
        <v>Credit Assistant</v>
      </c>
      <c r="I18" s="49" t="s">
        <v>344</v>
      </c>
      <c r="J18" s="49" t="s">
        <v>346</v>
      </c>
      <c r="K18" s="49" t="s">
        <v>347</v>
      </c>
      <c r="L18" s="11">
        <v>357536038</v>
      </c>
      <c r="M18" s="67" t="s">
        <v>439</v>
      </c>
      <c r="N18" s="49">
        <v>65000</v>
      </c>
      <c r="O18" s="49">
        <v>3470</v>
      </c>
      <c r="P18" s="67" t="s">
        <v>127</v>
      </c>
      <c r="Q18" s="67">
        <v>45891</v>
      </c>
      <c r="R18" s="49">
        <v>1500</v>
      </c>
      <c r="S18" s="49">
        <v>0</v>
      </c>
      <c r="T18" s="49">
        <v>0</v>
      </c>
      <c r="U18" s="68">
        <f t="shared" si="0"/>
        <v>1500</v>
      </c>
      <c r="V18" s="42" t="s">
        <v>183</v>
      </c>
      <c r="W18" s="69" t="s">
        <v>665</v>
      </c>
    </row>
    <row r="19" spans="1:23" ht="30" customHeight="1" x14ac:dyDescent="0.3">
      <c r="A19" s="65">
        <v>15</v>
      </c>
      <c r="B19" s="60" t="str">
        <f t="shared" si="1"/>
        <v>BH3264</v>
      </c>
      <c r="C19" s="50" t="str">
        <f t="shared" si="2"/>
        <v>Kanti-2</v>
      </c>
      <c r="D19" s="50" t="str">
        <f t="shared" si="3"/>
        <v>FN26-27-00127</v>
      </c>
      <c r="E19" s="66">
        <v>46164</v>
      </c>
      <c r="F19" s="50" t="str">
        <f t="shared" si="4"/>
        <v>Raushan Kumar</v>
      </c>
      <c r="G19" s="50" t="str">
        <f t="shared" si="5"/>
        <v>SF0090116</v>
      </c>
      <c r="H19" s="50" t="str">
        <f t="shared" si="6"/>
        <v>Credit Assistant</v>
      </c>
      <c r="I19" s="49" t="s">
        <v>344</v>
      </c>
      <c r="J19" s="49" t="s">
        <v>346</v>
      </c>
      <c r="K19" s="49" t="s">
        <v>347</v>
      </c>
      <c r="L19" s="11">
        <v>357536038</v>
      </c>
      <c r="M19" s="67" t="s">
        <v>439</v>
      </c>
      <c r="N19" s="49">
        <v>65000</v>
      </c>
      <c r="O19" s="49">
        <v>3470</v>
      </c>
      <c r="P19" s="67" t="s">
        <v>127</v>
      </c>
      <c r="Q19" s="67">
        <v>45893</v>
      </c>
      <c r="R19" s="49">
        <v>1500</v>
      </c>
      <c r="S19" s="49">
        <v>0</v>
      </c>
      <c r="T19" s="49">
        <v>0</v>
      </c>
      <c r="U19" s="68">
        <f t="shared" si="0"/>
        <v>1500</v>
      </c>
      <c r="V19" s="42" t="s">
        <v>183</v>
      </c>
      <c r="W19" s="69" t="s">
        <v>665</v>
      </c>
    </row>
    <row r="20" spans="1:23" ht="30" customHeight="1" x14ac:dyDescent="0.3">
      <c r="A20" s="65">
        <v>16</v>
      </c>
      <c r="B20" s="60" t="str">
        <f t="shared" si="1"/>
        <v>BH3264</v>
      </c>
      <c r="C20" s="50" t="str">
        <f t="shared" si="2"/>
        <v>Kanti-2</v>
      </c>
      <c r="D20" s="50" t="str">
        <f t="shared" si="3"/>
        <v>FN26-27-00127</v>
      </c>
      <c r="E20" s="66">
        <v>46164</v>
      </c>
      <c r="F20" s="50" t="str">
        <f t="shared" si="4"/>
        <v>Raushan Kumar</v>
      </c>
      <c r="G20" s="50" t="str">
        <f t="shared" si="5"/>
        <v>SF0090116</v>
      </c>
      <c r="H20" s="50" t="str">
        <f t="shared" si="6"/>
        <v>Credit Assistant</v>
      </c>
      <c r="I20" s="49" t="s">
        <v>344</v>
      </c>
      <c r="J20" s="49" t="s">
        <v>346</v>
      </c>
      <c r="K20" s="49" t="s">
        <v>347</v>
      </c>
      <c r="L20" s="11">
        <v>357536038</v>
      </c>
      <c r="M20" s="67" t="s">
        <v>439</v>
      </c>
      <c r="N20" s="49">
        <v>65000</v>
      </c>
      <c r="O20" s="49">
        <v>3470</v>
      </c>
      <c r="P20" s="67" t="s">
        <v>127</v>
      </c>
      <c r="Q20" s="67">
        <v>45910</v>
      </c>
      <c r="R20" s="49">
        <v>1000</v>
      </c>
      <c r="S20" s="49">
        <v>0</v>
      </c>
      <c r="T20" s="49">
        <v>0</v>
      </c>
      <c r="U20" s="68">
        <f t="shared" si="0"/>
        <v>1000</v>
      </c>
      <c r="V20" s="42" t="s">
        <v>183</v>
      </c>
      <c r="W20" s="69" t="s">
        <v>665</v>
      </c>
    </row>
    <row r="21" spans="1:23" ht="30" customHeight="1" x14ac:dyDescent="0.3">
      <c r="A21" s="65">
        <v>17</v>
      </c>
      <c r="B21" s="60" t="str">
        <f t="shared" si="1"/>
        <v>BH3264</v>
      </c>
      <c r="C21" s="50" t="str">
        <f t="shared" si="2"/>
        <v>Kanti-2</v>
      </c>
      <c r="D21" s="50" t="str">
        <f t="shared" si="3"/>
        <v>FN26-27-00127</v>
      </c>
      <c r="E21" s="66">
        <v>46164</v>
      </c>
      <c r="F21" s="50" t="str">
        <f t="shared" si="4"/>
        <v>Raushan Kumar</v>
      </c>
      <c r="G21" s="50" t="str">
        <f t="shared" si="5"/>
        <v>SF0090116</v>
      </c>
      <c r="H21" s="50" t="str">
        <f t="shared" si="6"/>
        <v>Credit Assistant</v>
      </c>
      <c r="I21" s="49" t="s">
        <v>344</v>
      </c>
      <c r="J21" s="49" t="s">
        <v>346</v>
      </c>
      <c r="K21" s="49" t="s">
        <v>347</v>
      </c>
      <c r="L21" s="11">
        <v>357536038</v>
      </c>
      <c r="M21" s="67" t="s">
        <v>439</v>
      </c>
      <c r="N21" s="49">
        <v>65000</v>
      </c>
      <c r="O21" s="49">
        <v>3470</v>
      </c>
      <c r="P21" s="67" t="s">
        <v>127</v>
      </c>
      <c r="Q21" s="67">
        <v>45913</v>
      </c>
      <c r="R21" s="49">
        <v>1000</v>
      </c>
      <c r="S21" s="49">
        <v>0</v>
      </c>
      <c r="T21" s="49">
        <v>0</v>
      </c>
      <c r="U21" s="68">
        <f t="shared" si="0"/>
        <v>1000</v>
      </c>
      <c r="V21" s="42" t="s">
        <v>183</v>
      </c>
      <c r="W21" s="69" t="s">
        <v>665</v>
      </c>
    </row>
    <row r="22" spans="1:23" ht="30" customHeight="1" x14ac:dyDescent="0.3">
      <c r="A22" s="65">
        <v>18</v>
      </c>
      <c r="B22" s="60" t="str">
        <f t="shared" si="1"/>
        <v>BH3264</v>
      </c>
      <c r="C22" s="50" t="str">
        <f t="shared" si="2"/>
        <v>Kanti-2</v>
      </c>
      <c r="D22" s="50" t="str">
        <f t="shared" si="3"/>
        <v>FN26-27-00127</v>
      </c>
      <c r="E22" s="66">
        <v>46164</v>
      </c>
      <c r="F22" s="50" t="str">
        <f t="shared" si="4"/>
        <v>Raushan Kumar</v>
      </c>
      <c r="G22" s="50" t="str">
        <f t="shared" si="5"/>
        <v>SF0090116</v>
      </c>
      <c r="H22" s="50" t="str">
        <f t="shared" si="6"/>
        <v>Credit Assistant</v>
      </c>
      <c r="I22" s="49" t="s">
        <v>344</v>
      </c>
      <c r="J22" s="49" t="s">
        <v>346</v>
      </c>
      <c r="K22" s="49" t="s">
        <v>347</v>
      </c>
      <c r="L22" s="11">
        <v>357536038</v>
      </c>
      <c r="M22" s="67" t="s">
        <v>439</v>
      </c>
      <c r="N22" s="49">
        <v>65000</v>
      </c>
      <c r="O22" s="49">
        <v>3470</v>
      </c>
      <c r="P22" s="67" t="s">
        <v>127</v>
      </c>
      <c r="Q22" s="67">
        <v>45919</v>
      </c>
      <c r="R22" s="49">
        <v>1000</v>
      </c>
      <c r="S22" s="49">
        <v>0</v>
      </c>
      <c r="T22" s="49">
        <v>0</v>
      </c>
      <c r="U22" s="68">
        <f t="shared" si="0"/>
        <v>1000</v>
      </c>
      <c r="V22" s="42" t="s">
        <v>183</v>
      </c>
      <c r="W22" s="69" t="s">
        <v>665</v>
      </c>
    </row>
    <row r="23" spans="1:23" ht="30" customHeight="1" x14ac:dyDescent="0.3">
      <c r="A23" s="65">
        <v>19</v>
      </c>
      <c r="B23" s="60" t="str">
        <f t="shared" si="1"/>
        <v>BH3264</v>
      </c>
      <c r="C23" s="50" t="str">
        <f t="shared" si="2"/>
        <v>Kanti-2</v>
      </c>
      <c r="D23" s="50" t="str">
        <f t="shared" si="3"/>
        <v>FN26-27-00127</v>
      </c>
      <c r="E23" s="66">
        <v>46164</v>
      </c>
      <c r="F23" s="50" t="str">
        <f t="shared" si="4"/>
        <v>Raushan Kumar</v>
      </c>
      <c r="G23" s="50" t="str">
        <f t="shared" si="5"/>
        <v>SF0090116</v>
      </c>
      <c r="H23" s="50" t="str">
        <f t="shared" si="6"/>
        <v>Credit Assistant</v>
      </c>
      <c r="I23" s="49" t="s">
        <v>344</v>
      </c>
      <c r="J23" s="49" t="s">
        <v>346</v>
      </c>
      <c r="K23" s="49" t="s">
        <v>347</v>
      </c>
      <c r="L23" s="11">
        <v>357536038</v>
      </c>
      <c r="M23" s="67" t="s">
        <v>439</v>
      </c>
      <c r="N23" s="49">
        <v>65000</v>
      </c>
      <c r="O23" s="49">
        <v>3470</v>
      </c>
      <c r="P23" s="67" t="s">
        <v>127</v>
      </c>
      <c r="Q23" s="67">
        <v>45936</v>
      </c>
      <c r="R23" s="49">
        <v>1470</v>
      </c>
      <c r="S23" s="49">
        <v>0</v>
      </c>
      <c r="T23" s="49">
        <v>0</v>
      </c>
      <c r="U23" s="68">
        <f t="shared" si="0"/>
        <v>1470</v>
      </c>
      <c r="V23" s="42" t="s">
        <v>183</v>
      </c>
      <c r="W23" s="69" t="s">
        <v>665</v>
      </c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14" activePane="bottomLeft" state="frozen"/>
      <selection pane="bottomLeft" activeCell="BO11" sqref="BO11:BO31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 t="s">
        <v>534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 t="s">
        <v>535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3">
        <v>1</v>
      </c>
      <c r="B5" s="140" t="s">
        <v>256</v>
      </c>
      <c r="C5" s="140" t="s">
        <v>257</v>
      </c>
      <c r="D5" s="140" t="s">
        <v>258</v>
      </c>
      <c r="E5" s="140" t="s">
        <v>258</v>
      </c>
      <c r="F5" s="140" t="s">
        <v>258</v>
      </c>
      <c r="G5" s="140" t="s">
        <v>259</v>
      </c>
      <c r="H5" s="140" t="s">
        <v>260</v>
      </c>
      <c r="I5" s="140">
        <v>19363</v>
      </c>
      <c r="J5" s="140" t="s">
        <v>261</v>
      </c>
      <c r="K5" s="140">
        <v>19363</v>
      </c>
      <c r="L5" s="140" t="s">
        <v>262</v>
      </c>
      <c r="M5" s="140" t="s">
        <v>263</v>
      </c>
      <c r="N5" s="140">
        <v>27906</v>
      </c>
      <c r="O5" s="140" t="s">
        <v>264</v>
      </c>
      <c r="P5" s="140">
        <v>44007</v>
      </c>
      <c r="Q5" s="140" t="s">
        <v>265</v>
      </c>
      <c r="R5" s="140" t="s">
        <v>266</v>
      </c>
      <c r="S5" s="140" t="s">
        <v>267</v>
      </c>
      <c r="T5" s="140" t="s">
        <v>267</v>
      </c>
      <c r="U5" s="140" t="s">
        <v>268</v>
      </c>
      <c r="V5" s="140" t="s">
        <v>269</v>
      </c>
      <c r="W5" s="140">
        <v>541</v>
      </c>
      <c r="X5" s="140" t="s">
        <v>270</v>
      </c>
      <c r="Y5" s="140">
        <v>352069151</v>
      </c>
      <c r="Z5" s="142" t="s">
        <v>271</v>
      </c>
      <c r="AA5" s="140" t="s">
        <v>379</v>
      </c>
      <c r="AB5" s="141">
        <v>63000</v>
      </c>
      <c r="AC5" s="140" t="s">
        <v>380</v>
      </c>
      <c r="AD5" s="140">
        <v>24</v>
      </c>
      <c r="AE5" s="140" t="s">
        <v>381</v>
      </c>
      <c r="AF5" s="140" t="s">
        <v>382</v>
      </c>
      <c r="AG5" s="140" t="s">
        <v>383</v>
      </c>
      <c r="AH5" s="140" t="s">
        <v>384</v>
      </c>
      <c r="AI5" s="140" t="s">
        <v>385</v>
      </c>
      <c r="AJ5" s="141">
        <v>3360</v>
      </c>
      <c r="AK5" s="141">
        <v>3360</v>
      </c>
      <c r="AL5" s="140" t="s">
        <v>386</v>
      </c>
      <c r="AM5" s="141">
        <v>58147.87</v>
      </c>
      <c r="AN5" s="141">
        <v>19132.13</v>
      </c>
      <c r="AO5" s="141">
        <v>77280</v>
      </c>
      <c r="AP5" s="141">
        <v>4852.13</v>
      </c>
      <c r="AQ5" s="141">
        <v>116.87</v>
      </c>
      <c r="AR5" s="141">
        <v>4969</v>
      </c>
      <c r="AS5" s="141">
        <v>4852.13</v>
      </c>
      <c r="AT5" s="141">
        <v>116.87</v>
      </c>
      <c r="AU5" s="141">
        <v>4969</v>
      </c>
      <c r="AV5" s="140">
        <v>33</v>
      </c>
      <c r="AW5" s="140"/>
      <c r="AX5" s="140"/>
      <c r="AY5" s="140"/>
      <c r="AZ5" s="140"/>
      <c r="BA5" s="140"/>
      <c r="BB5" s="140" t="s">
        <v>387</v>
      </c>
      <c r="BC5" s="133"/>
      <c r="BD5" s="140"/>
      <c r="BE5" s="141">
        <v>0</v>
      </c>
      <c r="BF5" s="140" t="s">
        <v>267</v>
      </c>
      <c r="BG5" s="140" t="s">
        <v>508</v>
      </c>
      <c r="BH5" s="135" t="s">
        <v>533</v>
      </c>
      <c r="BI5" s="128" t="s">
        <v>100</v>
      </c>
      <c r="BJ5" s="129">
        <v>46162</v>
      </c>
      <c r="BK5" s="130" t="s">
        <v>103</v>
      </c>
      <c r="BL5" s="128" t="s">
        <v>108</v>
      </c>
      <c r="BM5" s="96" t="s">
        <v>181</v>
      </c>
      <c r="BN5" s="94" t="s">
        <v>222</v>
      </c>
      <c r="BO5" s="136">
        <v>0</v>
      </c>
      <c r="BP5" s="42"/>
      <c r="BQ5" s="137" t="s">
        <v>555</v>
      </c>
    </row>
    <row r="6" spans="1:69" ht="22.8" hidden="1" x14ac:dyDescent="0.3">
      <c r="A6" s="133">
        <v>2</v>
      </c>
      <c r="B6" s="140" t="s">
        <v>256</v>
      </c>
      <c r="C6" s="140" t="s">
        <v>257</v>
      </c>
      <c r="D6" s="140" t="s">
        <v>258</v>
      </c>
      <c r="E6" s="140" t="s">
        <v>258</v>
      </c>
      <c r="F6" s="140" t="s">
        <v>258</v>
      </c>
      <c r="G6" s="140" t="s">
        <v>259</v>
      </c>
      <c r="H6" s="140" t="s">
        <v>260</v>
      </c>
      <c r="I6" s="140">
        <v>19546</v>
      </c>
      <c r="J6" s="140" t="s">
        <v>272</v>
      </c>
      <c r="K6" s="140">
        <v>19546</v>
      </c>
      <c r="L6" s="140" t="s">
        <v>273</v>
      </c>
      <c r="M6" s="140" t="s">
        <v>274</v>
      </c>
      <c r="N6" s="140">
        <v>28089</v>
      </c>
      <c r="O6" s="140" t="s">
        <v>275</v>
      </c>
      <c r="P6" s="140">
        <v>44216</v>
      </c>
      <c r="Q6" s="140" t="s">
        <v>276</v>
      </c>
      <c r="R6" s="140" t="s">
        <v>266</v>
      </c>
      <c r="S6" s="140" t="s">
        <v>277</v>
      </c>
      <c r="T6" s="140" t="s">
        <v>277</v>
      </c>
      <c r="U6" s="140" t="s">
        <v>278</v>
      </c>
      <c r="V6" s="140" t="s">
        <v>269</v>
      </c>
      <c r="W6" s="140">
        <v>0</v>
      </c>
      <c r="X6" s="140" t="s">
        <v>279</v>
      </c>
      <c r="Y6" s="140">
        <v>353699270</v>
      </c>
      <c r="Z6" s="142" t="s">
        <v>280</v>
      </c>
      <c r="AA6" s="140" t="s">
        <v>388</v>
      </c>
      <c r="AB6" s="141">
        <v>63000</v>
      </c>
      <c r="AC6" s="140" t="s">
        <v>389</v>
      </c>
      <c r="AD6" s="140">
        <v>24</v>
      </c>
      <c r="AE6" s="140" t="s">
        <v>381</v>
      </c>
      <c r="AF6" s="140" t="s">
        <v>390</v>
      </c>
      <c r="AG6" s="140" t="s">
        <v>391</v>
      </c>
      <c r="AH6" s="140" t="s">
        <v>392</v>
      </c>
      <c r="AI6" s="140" t="s">
        <v>393</v>
      </c>
      <c r="AJ6" s="141">
        <v>3360</v>
      </c>
      <c r="AK6" s="141">
        <v>3360</v>
      </c>
      <c r="AL6" s="140" t="s">
        <v>394</v>
      </c>
      <c r="AM6" s="141">
        <v>59366.83</v>
      </c>
      <c r="AN6" s="141">
        <v>17913.169999999998</v>
      </c>
      <c r="AO6" s="141">
        <v>77280</v>
      </c>
      <c r="AP6" s="141">
        <v>3633.17</v>
      </c>
      <c r="AQ6" s="141">
        <v>87.83</v>
      </c>
      <c r="AR6" s="141">
        <v>3721</v>
      </c>
      <c r="AS6" s="141">
        <v>3633.17</v>
      </c>
      <c r="AT6" s="141">
        <v>87.83</v>
      </c>
      <c r="AU6" s="141">
        <v>3721</v>
      </c>
      <c r="AV6" s="140">
        <v>28</v>
      </c>
      <c r="AW6" s="140"/>
      <c r="AX6" s="140"/>
      <c r="AY6" s="140"/>
      <c r="AZ6" s="140"/>
      <c r="BA6" s="140"/>
      <c r="BB6" s="140" t="s">
        <v>387</v>
      </c>
      <c r="BC6" s="133"/>
      <c r="BD6" s="140"/>
      <c r="BE6" s="141">
        <v>0</v>
      </c>
      <c r="BF6" s="140" t="s">
        <v>277</v>
      </c>
      <c r="BG6" s="140" t="s">
        <v>509</v>
      </c>
      <c r="BH6" s="135" t="s">
        <v>533</v>
      </c>
      <c r="BI6" s="128" t="s">
        <v>100</v>
      </c>
      <c r="BJ6" s="129">
        <v>46162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8">
        <v>0</v>
      </c>
      <c r="BP6" s="42"/>
      <c r="BQ6" s="137" t="s">
        <v>559</v>
      </c>
    </row>
    <row r="7" spans="1:69" ht="22.8" hidden="1" x14ac:dyDescent="0.3">
      <c r="A7" s="133">
        <v>3</v>
      </c>
      <c r="B7" s="140" t="s">
        <v>256</v>
      </c>
      <c r="C7" s="140" t="s">
        <v>257</v>
      </c>
      <c r="D7" s="140" t="s">
        <v>258</v>
      </c>
      <c r="E7" s="140" t="s">
        <v>258</v>
      </c>
      <c r="F7" s="140" t="s">
        <v>258</v>
      </c>
      <c r="G7" s="140" t="s">
        <v>259</v>
      </c>
      <c r="H7" s="140" t="s">
        <v>260</v>
      </c>
      <c r="I7" s="140">
        <v>19364</v>
      </c>
      <c r="J7" s="140" t="s">
        <v>281</v>
      </c>
      <c r="K7" s="140">
        <v>19364</v>
      </c>
      <c r="L7" s="140" t="s">
        <v>262</v>
      </c>
      <c r="M7" s="140" t="s">
        <v>263</v>
      </c>
      <c r="N7" s="140">
        <v>473032</v>
      </c>
      <c r="O7" s="140" t="s">
        <v>282</v>
      </c>
      <c r="P7" s="140">
        <v>735916</v>
      </c>
      <c r="Q7" s="140" t="s">
        <v>283</v>
      </c>
      <c r="R7" s="140" t="s">
        <v>266</v>
      </c>
      <c r="S7" s="140" t="s">
        <v>284</v>
      </c>
      <c r="T7" s="140" t="s">
        <v>284</v>
      </c>
      <c r="U7" s="140" t="s">
        <v>268</v>
      </c>
      <c r="V7" s="140" t="s">
        <v>269</v>
      </c>
      <c r="W7" s="140">
        <v>541</v>
      </c>
      <c r="X7" s="140" t="s">
        <v>270</v>
      </c>
      <c r="Y7" s="140">
        <v>354246314</v>
      </c>
      <c r="Z7" s="142" t="s">
        <v>285</v>
      </c>
      <c r="AA7" s="140" t="s">
        <v>395</v>
      </c>
      <c r="AB7" s="141">
        <v>37000</v>
      </c>
      <c r="AC7" s="140" t="s">
        <v>396</v>
      </c>
      <c r="AD7" s="140">
        <v>24</v>
      </c>
      <c r="AE7" s="140" t="s">
        <v>397</v>
      </c>
      <c r="AF7" s="140" t="s">
        <v>398</v>
      </c>
      <c r="AG7" s="140" t="s">
        <v>399</v>
      </c>
      <c r="AH7" s="140" t="s">
        <v>400</v>
      </c>
      <c r="AI7" s="140" t="s">
        <v>401</v>
      </c>
      <c r="AJ7" s="141">
        <v>1970</v>
      </c>
      <c r="AK7" s="141">
        <v>1970</v>
      </c>
      <c r="AL7" s="140" t="s">
        <v>402</v>
      </c>
      <c r="AM7" s="141">
        <v>34053.269999999997</v>
      </c>
      <c r="AN7" s="141">
        <v>11256.73</v>
      </c>
      <c r="AO7" s="141">
        <v>45310</v>
      </c>
      <c r="AP7" s="141">
        <v>2946.73</v>
      </c>
      <c r="AQ7" s="141">
        <v>71.27</v>
      </c>
      <c r="AR7" s="141">
        <v>3018</v>
      </c>
      <c r="AS7" s="141">
        <v>2946.73</v>
      </c>
      <c r="AT7" s="141">
        <v>71.27</v>
      </c>
      <c r="AU7" s="141">
        <v>3018</v>
      </c>
      <c r="AV7" s="140">
        <v>28</v>
      </c>
      <c r="AW7" s="140"/>
      <c r="AX7" s="140"/>
      <c r="AY7" s="140"/>
      <c r="AZ7" s="140"/>
      <c r="BA7" s="140"/>
      <c r="BB7" s="140" t="s">
        <v>387</v>
      </c>
      <c r="BC7" s="133"/>
      <c r="BD7" s="140"/>
      <c r="BE7" s="141">
        <v>0</v>
      </c>
      <c r="BF7" s="140" t="s">
        <v>284</v>
      </c>
      <c r="BG7" s="140" t="s">
        <v>510</v>
      </c>
      <c r="BH7" s="135" t="s">
        <v>533</v>
      </c>
      <c r="BI7" s="128" t="s">
        <v>100</v>
      </c>
      <c r="BJ7" s="129">
        <v>46162</v>
      </c>
      <c r="BK7" s="130" t="s">
        <v>142</v>
      </c>
      <c r="BL7" s="128" t="s">
        <v>190</v>
      </c>
      <c r="BM7" s="96" t="s">
        <v>181</v>
      </c>
      <c r="BN7" s="94" t="s">
        <v>223</v>
      </c>
      <c r="BO7" s="130">
        <v>0</v>
      </c>
      <c r="BP7" s="42"/>
      <c r="BQ7" s="131" t="s">
        <v>548</v>
      </c>
    </row>
    <row r="8" spans="1:69" ht="22.8" hidden="1" x14ac:dyDescent="0.3">
      <c r="A8" s="133">
        <v>4</v>
      </c>
      <c r="B8" s="140" t="s">
        <v>256</v>
      </c>
      <c r="C8" s="140" t="s">
        <v>257</v>
      </c>
      <c r="D8" s="140" t="s">
        <v>258</v>
      </c>
      <c r="E8" s="140" t="s">
        <v>258</v>
      </c>
      <c r="F8" s="140" t="s">
        <v>258</v>
      </c>
      <c r="G8" s="140" t="s">
        <v>259</v>
      </c>
      <c r="H8" s="140" t="s">
        <v>260</v>
      </c>
      <c r="I8" s="140">
        <v>19364</v>
      </c>
      <c r="J8" s="140" t="s">
        <v>281</v>
      </c>
      <c r="K8" s="140">
        <v>19364</v>
      </c>
      <c r="L8" s="140" t="s">
        <v>262</v>
      </c>
      <c r="M8" s="140" t="s">
        <v>263</v>
      </c>
      <c r="N8" s="140">
        <v>473032</v>
      </c>
      <c r="O8" s="140" t="s">
        <v>282</v>
      </c>
      <c r="P8" s="140">
        <v>735916</v>
      </c>
      <c r="Q8" s="140" t="s">
        <v>283</v>
      </c>
      <c r="R8" s="140" t="s">
        <v>266</v>
      </c>
      <c r="S8" s="140" t="s">
        <v>286</v>
      </c>
      <c r="T8" s="140" t="s">
        <v>286</v>
      </c>
      <c r="U8" s="140" t="s">
        <v>268</v>
      </c>
      <c r="V8" s="140" t="s">
        <v>287</v>
      </c>
      <c r="W8" s="140">
        <v>541</v>
      </c>
      <c r="X8" s="140" t="s">
        <v>279</v>
      </c>
      <c r="Y8" s="140">
        <v>354247415</v>
      </c>
      <c r="Z8" s="142" t="s">
        <v>288</v>
      </c>
      <c r="AA8" s="140" t="s">
        <v>395</v>
      </c>
      <c r="AB8" s="141">
        <v>23000</v>
      </c>
      <c r="AC8" s="140" t="s">
        <v>396</v>
      </c>
      <c r="AD8" s="140">
        <v>18</v>
      </c>
      <c r="AE8" s="140" t="s">
        <v>397</v>
      </c>
      <c r="AF8" s="140" t="s">
        <v>398</v>
      </c>
      <c r="AG8" s="140" t="s">
        <v>399</v>
      </c>
      <c r="AH8" s="140" t="s">
        <v>400</v>
      </c>
      <c r="AI8" s="140" t="s">
        <v>401</v>
      </c>
      <c r="AJ8" s="141">
        <v>1550</v>
      </c>
      <c r="AK8" s="141">
        <v>1550</v>
      </c>
      <c r="AL8" s="140" t="s">
        <v>403</v>
      </c>
      <c r="AM8" s="141">
        <v>13966.79</v>
      </c>
      <c r="AN8" s="141">
        <v>4633.21</v>
      </c>
      <c r="AO8" s="141">
        <v>18600</v>
      </c>
      <c r="AP8" s="141">
        <v>9033.2099999999991</v>
      </c>
      <c r="AQ8" s="141">
        <v>657.79</v>
      </c>
      <c r="AR8" s="141">
        <v>9691</v>
      </c>
      <c r="AS8" s="141">
        <v>9033.2099999999991</v>
      </c>
      <c r="AT8" s="141">
        <v>657.79</v>
      </c>
      <c r="AU8" s="141">
        <v>9691</v>
      </c>
      <c r="AV8" s="140">
        <v>28</v>
      </c>
      <c r="AW8" s="140"/>
      <c r="AX8" s="140"/>
      <c r="AY8" s="140"/>
      <c r="AZ8" s="140"/>
      <c r="BA8" s="140"/>
      <c r="BB8" s="140" t="s">
        <v>387</v>
      </c>
      <c r="BC8" s="133"/>
      <c r="BD8" s="140"/>
      <c r="BE8" s="141">
        <v>0</v>
      </c>
      <c r="BF8" s="140" t="s">
        <v>286</v>
      </c>
      <c r="BG8" s="140" t="s">
        <v>511</v>
      </c>
      <c r="BH8" s="135" t="s">
        <v>533</v>
      </c>
      <c r="BI8" s="128" t="s">
        <v>100</v>
      </c>
      <c r="BJ8" s="129">
        <v>46162</v>
      </c>
      <c r="BK8" s="130" t="s">
        <v>107</v>
      </c>
      <c r="BL8" s="128" t="s">
        <v>119</v>
      </c>
      <c r="BM8" s="96" t="s">
        <v>181</v>
      </c>
      <c r="BN8" s="94" t="s">
        <v>223</v>
      </c>
      <c r="BO8" s="130">
        <v>0</v>
      </c>
      <c r="BP8" s="42"/>
      <c r="BQ8" s="131" t="s">
        <v>547</v>
      </c>
    </row>
    <row r="9" spans="1:69" ht="22.8" hidden="1" x14ac:dyDescent="0.3">
      <c r="A9" s="133">
        <v>5</v>
      </c>
      <c r="B9" s="140" t="s">
        <v>256</v>
      </c>
      <c r="C9" s="140" t="s">
        <v>257</v>
      </c>
      <c r="D9" s="140" t="s">
        <v>258</v>
      </c>
      <c r="E9" s="140" t="s">
        <v>258</v>
      </c>
      <c r="F9" s="140" t="s">
        <v>258</v>
      </c>
      <c r="G9" s="140" t="s">
        <v>259</v>
      </c>
      <c r="H9" s="140" t="s">
        <v>260</v>
      </c>
      <c r="I9" s="140">
        <v>19364</v>
      </c>
      <c r="J9" s="140" t="s">
        <v>281</v>
      </c>
      <c r="K9" s="140">
        <v>19364</v>
      </c>
      <c r="L9" s="140" t="s">
        <v>262</v>
      </c>
      <c r="M9" s="140" t="s">
        <v>263</v>
      </c>
      <c r="N9" s="140">
        <v>473032</v>
      </c>
      <c r="O9" s="140" t="s">
        <v>282</v>
      </c>
      <c r="P9" s="140">
        <v>736781</v>
      </c>
      <c r="Q9" s="140" t="s">
        <v>289</v>
      </c>
      <c r="R9" s="140" t="s">
        <v>266</v>
      </c>
      <c r="S9" s="140" t="s">
        <v>290</v>
      </c>
      <c r="T9" s="140" t="s">
        <v>290</v>
      </c>
      <c r="U9" s="140" t="s">
        <v>268</v>
      </c>
      <c r="V9" s="140" t="s">
        <v>269</v>
      </c>
      <c r="W9" s="140">
        <v>541</v>
      </c>
      <c r="X9" s="140" t="s">
        <v>270</v>
      </c>
      <c r="Y9" s="140">
        <v>354289762</v>
      </c>
      <c r="Z9" s="142" t="s">
        <v>291</v>
      </c>
      <c r="AA9" s="140" t="s">
        <v>404</v>
      </c>
      <c r="AB9" s="141">
        <v>42000</v>
      </c>
      <c r="AC9" s="140" t="s">
        <v>396</v>
      </c>
      <c r="AD9" s="140">
        <v>24</v>
      </c>
      <c r="AE9" s="140" t="s">
        <v>397</v>
      </c>
      <c r="AF9" s="140" t="s">
        <v>405</v>
      </c>
      <c r="AG9" s="140" t="s">
        <v>406</v>
      </c>
      <c r="AH9" s="140" t="s">
        <v>400</v>
      </c>
      <c r="AI9" s="140" t="s">
        <v>401</v>
      </c>
      <c r="AJ9" s="141">
        <v>2240</v>
      </c>
      <c r="AK9" s="141">
        <v>2240</v>
      </c>
      <c r="AL9" s="140" t="s">
        <v>407</v>
      </c>
      <c r="AM9" s="141">
        <v>15985</v>
      </c>
      <c r="AN9" s="141">
        <v>8655</v>
      </c>
      <c r="AO9" s="141">
        <v>24640</v>
      </c>
      <c r="AP9" s="141">
        <v>26015</v>
      </c>
      <c r="AQ9" s="141">
        <v>4085</v>
      </c>
      <c r="AR9" s="141">
        <v>30100</v>
      </c>
      <c r="AS9" s="141">
        <v>26015</v>
      </c>
      <c r="AT9" s="141">
        <v>4085</v>
      </c>
      <c r="AU9" s="141">
        <v>30100</v>
      </c>
      <c r="AV9" s="140">
        <v>28</v>
      </c>
      <c r="AW9" s="140"/>
      <c r="AX9" s="140"/>
      <c r="AY9" s="140"/>
      <c r="AZ9" s="140"/>
      <c r="BA9" s="140"/>
      <c r="BB9" s="140" t="s">
        <v>387</v>
      </c>
      <c r="BC9" s="133"/>
      <c r="BD9" s="140"/>
      <c r="BE9" s="141">
        <v>0</v>
      </c>
      <c r="BF9" s="140" t="s">
        <v>290</v>
      </c>
      <c r="BG9" s="140" t="s">
        <v>512</v>
      </c>
      <c r="BH9" s="135" t="s">
        <v>533</v>
      </c>
      <c r="BI9" s="128" t="s">
        <v>100</v>
      </c>
      <c r="BJ9" s="129">
        <v>46162</v>
      </c>
      <c r="BK9" s="130" t="s">
        <v>103</v>
      </c>
      <c r="BL9" s="128" t="s">
        <v>108</v>
      </c>
      <c r="BM9" s="96" t="s">
        <v>180</v>
      </c>
      <c r="BN9" s="94"/>
      <c r="BO9" s="130"/>
      <c r="BP9" s="42"/>
      <c r="BQ9" s="131" t="s">
        <v>666</v>
      </c>
    </row>
    <row r="10" spans="1:69" ht="22.8" hidden="1" x14ac:dyDescent="0.3">
      <c r="A10" s="133">
        <v>6</v>
      </c>
      <c r="B10" s="140" t="s">
        <v>256</v>
      </c>
      <c r="C10" s="140" t="s">
        <v>257</v>
      </c>
      <c r="D10" s="140" t="s">
        <v>258</v>
      </c>
      <c r="E10" s="140" t="s">
        <v>258</v>
      </c>
      <c r="F10" s="140" t="s">
        <v>258</v>
      </c>
      <c r="G10" s="140" t="s">
        <v>259</v>
      </c>
      <c r="H10" s="140" t="s">
        <v>260</v>
      </c>
      <c r="I10" s="140">
        <v>19577</v>
      </c>
      <c r="J10" s="140" t="s">
        <v>292</v>
      </c>
      <c r="K10" s="140">
        <v>19577</v>
      </c>
      <c r="L10" s="140" t="s">
        <v>262</v>
      </c>
      <c r="M10" s="140" t="s">
        <v>263</v>
      </c>
      <c r="N10" s="140">
        <v>28120</v>
      </c>
      <c r="O10" s="140" t="s">
        <v>293</v>
      </c>
      <c r="P10" s="140">
        <v>44258</v>
      </c>
      <c r="Q10" s="140" t="s">
        <v>294</v>
      </c>
      <c r="R10" s="140" t="s">
        <v>266</v>
      </c>
      <c r="S10" s="140" t="s">
        <v>295</v>
      </c>
      <c r="T10" s="140" t="s">
        <v>295</v>
      </c>
      <c r="U10" s="140" t="s">
        <v>268</v>
      </c>
      <c r="V10" s="140" t="s">
        <v>269</v>
      </c>
      <c r="W10" s="140">
        <v>0</v>
      </c>
      <c r="X10" s="140" t="s">
        <v>296</v>
      </c>
      <c r="Y10" s="140">
        <v>355713047</v>
      </c>
      <c r="Z10" s="142" t="s">
        <v>297</v>
      </c>
      <c r="AA10" s="140" t="s">
        <v>408</v>
      </c>
      <c r="AB10" s="141">
        <v>42000</v>
      </c>
      <c r="AC10" s="140" t="s">
        <v>380</v>
      </c>
      <c r="AD10" s="140">
        <v>24</v>
      </c>
      <c r="AE10" s="140" t="s">
        <v>397</v>
      </c>
      <c r="AF10" s="140" t="s">
        <v>409</v>
      </c>
      <c r="AG10" s="140" t="s">
        <v>410</v>
      </c>
      <c r="AH10" s="140" t="s">
        <v>400</v>
      </c>
      <c r="AI10" s="140" t="s">
        <v>411</v>
      </c>
      <c r="AJ10" s="141">
        <v>2240</v>
      </c>
      <c r="AK10" s="141">
        <v>2240</v>
      </c>
      <c r="AL10" s="140" t="s">
        <v>412</v>
      </c>
      <c r="AM10" s="141">
        <v>20484.77</v>
      </c>
      <c r="AN10" s="141">
        <v>9645.23</v>
      </c>
      <c r="AO10" s="141">
        <v>30130</v>
      </c>
      <c r="AP10" s="141">
        <v>21515.23</v>
      </c>
      <c r="AQ10" s="141">
        <v>2412.77</v>
      </c>
      <c r="AR10" s="141">
        <v>23928</v>
      </c>
      <c r="AS10" s="141">
        <v>21515.23</v>
      </c>
      <c r="AT10" s="141">
        <v>2412.77</v>
      </c>
      <c r="AU10" s="141">
        <v>23928</v>
      </c>
      <c r="AV10" s="140">
        <v>25</v>
      </c>
      <c r="AW10" s="140"/>
      <c r="AX10" s="140"/>
      <c r="AY10" s="140"/>
      <c r="AZ10" s="140"/>
      <c r="BA10" s="140"/>
      <c r="BB10" s="140" t="s">
        <v>387</v>
      </c>
      <c r="BC10" s="133"/>
      <c r="BD10" s="140"/>
      <c r="BE10" s="141">
        <v>0</v>
      </c>
      <c r="BF10" s="140" t="s">
        <v>295</v>
      </c>
      <c r="BG10" s="140" t="s">
        <v>513</v>
      </c>
      <c r="BH10" s="135" t="s">
        <v>533</v>
      </c>
      <c r="BI10" s="128" t="s">
        <v>100</v>
      </c>
      <c r="BJ10" s="129">
        <v>46162</v>
      </c>
      <c r="BK10" s="130" t="s">
        <v>107</v>
      </c>
      <c r="BL10" s="128" t="s">
        <v>119</v>
      </c>
      <c r="BM10" s="96" t="s">
        <v>181</v>
      </c>
      <c r="BN10" s="94" t="s">
        <v>223</v>
      </c>
      <c r="BO10" s="130">
        <v>0</v>
      </c>
      <c r="BP10" s="42"/>
      <c r="BQ10" s="131" t="s">
        <v>547</v>
      </c>
    </row>
    <row r="11" spans="1:69" ht="41.4" x14ac:dyDescent="0.3">
      <c r="A11" s="133">
        <v>7</v>
      </c>
      <c r="B11" s="140" t="s">
        <v>256</v>
      </c>
      <c r="C11" s="140" t="s">
        <v>257</v>
      </c>
      <c r="D11" s="140" t="s">
        <v>258</v>
      </c>
      <c r="E11" s="140" t="s">
        <v>258</v>
      </c>
      <c r="F11" s="140" t="s">
        <v>258</v>
      </c>
      <c r="G11" s="140" t="s">
        <v>259</v>
      </c>
      <c r="H11" s="140" t="s">
        <v>260</v>
      </c>
      <c r="I11" s="140">
        <v>19479</v>
      </c>
      <c r="J11" s="140" t="s">
        <v>298</v>
      </c>
      <c r="K11" s="140">
        <v>19479</v>
      </c>
      <c r="L11" s="140" t="s">
        <v>273</v>
      </c>
      <c r="M11" s="140" t="s">
        <v>274</v>
      </c>
      <c r="N11" s="140">
        <v>28088</v>
      </c>
      <c r="O11" s="140" t="s">
        <v>299</v>
      </c>
      <c r="P11" s="140">
        <v>436388</v>
      </c>
      <c r="Q11" s="140" t="s">
        <v>300</v>
      </c>
      <c r="R11" s="140" t="s">
        <v>266</v>
      </c>
      <c r="S11" s="140" t="s">
        <v>301</v>
      </c>
      <c r="T11" s="140" t="s">
        <v>301</v>
      </c>
      <c r="U11" s="140" t="s">
        <v>302</v>
      </c>
      <c r="V11" s="140" t="s">
        <v>287</v>
      </c>
      <c r="W11" s="140">
        <v>0</v>
      </c>
      <c r="X11" s="140" t="s">
        <v>303</v>
      </c>
      <c r="Y11" s="140">
        <v>355809951</v>
      </c>
      <c r="Z11" s="142" t="s">
        <v>304</v>
      </c>
      <c r="AA11" s="140" t="s">
        <v>413</v>
      </c>
      <c r="AB11" s="141">
        <v>65000</v>
      </c>
      <c r="AC11" s="140" t="s">
        <v>389</v>
      </c>
      <c r="AD11" s="140">
        <v>24</v>
      </c>
      <c r="AE11" s="140" t="s">
        <v>414</v>
      </c>
      <c r="AF11" s="140" t="s">
        <v>415</v>
      </c>
      <c r="AG11" s="140" t="s">
        <v>416</v>
      </c>
      <c r="AH11" s="140" t="s">
        <v>384</v>
      </c>
      <c r="AI11" s="140" t="s">
        <v>417</v>
      </c>
      <c r="AJ11" s="141">
        <v>3470</v>
      </c>
      <c r="AK11" s="141">
        <v>3470</v>
      </c>
      <c r="AL11" s="140" t="s">
        <v>418</v>
      </c>
      <c r="AM11" s="141">
        <v>58747.65</v>
      </c>
      <c r="AN11" s="141">
        <v>17592.349999999999</v>
      </c>
      <c r="AO11" s="141">
        <v>76340</v>
      </c>
      <c r="AP11" s="141">
        <v>6252.35</v>
      </c>
      <c r="AQ11" s="141">
        <v>189.65</v>
      </c>
      <c r="AR11" s="141">
        <v>6442</v>
      </c>
      <c r="AS11" s="141">
        <v>6252.35</v>
      </c>
      <c r="AT11" s="141">
        <v>189.65</v>
      </c>
      <c r="AU11" s="141">
        <v>6442</v>
      </c>
      <c r="AV11" s="140">
        <v>25</v>
      </c>
      <c r="AW11" s="140"/>
      <c r="AX11" s="140"/>
      <c r="AY11" s="140"/>
      <c r="AZ11" s="140"/>
      <c r="BA11" s="140"/>
      <c r="BB11" s="140" t="s">
        <v>387</v>
      </c>
      <c r="BC11" s="133"/>
      <c r="BD11" s="140"/>
      <c r="BE11" s="141">
        <v>0</v>
      </c>
      <c r="BF11" s="140" t="s">
        <v>301</v>
      </c>
      <c r="BG11" s="140" t="s">
        <v>514</v>
      </c>
      <c r="BH11" s="135" t="s">
        <v>533</v>
      </c>
      <c r="BI11" s="128" t="s">
        <v>100</v>
      </c>
      <c r="BJ11" s="129">
        <v>46162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>
        <v>13382</v>
      </c>
      <c r="BP11" s="42" t="s">
        <v>182</v>
      </c>
      <c r="BQ11" s="69" t="s">
        <v>589</v>
      </c>
    </row>
    <row r="12" spans="1:69" ht="22.8" hidden="1" x14ac:dyDescent="0.3">
      <c r="A12" s="133">
        <v>8</v>
      </c>
      <c r="B12" s="140" t="s">
        <v>256</v>
      </c>
      <c r="C12" s="140" t="s">
        <v>257</v>
      </c>
      <c r="D12" s="140" t="s">
        <v>258</v>
      </c>
      <c r="E12" s="140" t="s">
        <v>258</v>
      </c>
      <c r="F12" s="140" t="s">
        <v>258</v>
      </c>
      <c r="G12" s="140" t="s">
        <v>259</v>
      </c>
      <c r="H12" s="140" t="s">
        <v>260</v>
      </c>
      <c r="I12" s="140">
        <v>169709</v>
      </c>
      <c r="J12" s="140" t="s">
        <v>305</v>
      </c>
      <c r="K12" s="140">
        <v>169709</v>
      </c>
      <c r="L12" s="140" t="s">
        <v>306</v>
      </c>
      <c r="M12" s="140" t="s">
        <v>307</v>
      </c>
      <c r="N12" s="140">
        <v>291444</v>
      </c>
      <c r="O12" s="140" t="s">
        <v>308</v>
      </c>
      <c r="P12" s="140">
        <v>607662</v>
      </c>
      <c r="Q12" s="140" t="s">
        <v>309</v>
      </c>
      <c r="R12" s="140" t="s">
        <v>266</v>
      </c>
      <c r="S12" s="140" t="s">
        <v>310</v>
      </c>
      <c r="T12" s="140" t="s">
        <v>310</v>
      </c>
      <c r="U12" s="140" t="s">
        <v>268</v>
      </c>
      <c r="V12" s="140" t="s">
        <v>269</v>
      </c>
      <c r="W12" s="140">
        <v>0</v>
      </c>
      <c r="X12" s="140" t="s">
        <v>311</v>
      </c>
      <c r="Y12" s="140">
        <v>356629011</v>
      </c>
      <c r="Z12" s="142" t="s">
        <v>312</v>
      </c>
      <c r="AA12" s="140" t="s">
        <v>419</v>
      </c>
      <c r="AB12" s="141">
        <v>42000</v>
      </c>
      <c r="AC12" s="140" t="s">
        <v>420</v>
      </c>
      <c r="AD12" s="140">
        <v>24</v>
      </c>
      <c r="AE12" s="140" t="s">
        <v>397</v>
      </c>
      <c r="AF12" s="140" t="s">
        <v>421</v>
      </c>
      <c r="AG12" s="140" t="s">
        <v>422</v>
      </c>
      <c r="AH12" s="140" t="s">
        <v>423</v>
      </c>
      <c r="AI12" s="140" t="s">
        <v>424</v>
      </c>
      <c r="AJ12" s="141">
        <v>2240</v>
      </c>
      <c r="AK12" s="141">
        <v>2240</v>
      </c>
      <c r="AL12" s="140" t="s">
        <v>425</v>
      </c>
      <c r="AM12" s="141">
        <v>38051.480000000003</v>
      </c>
      <c r="AN12" s="141">
        <v>11228.52</v>
      </c>
      <c r="AO12" s="141">
        <v>49280</v>
      </c>
      <c r="AP12" s="141">
        <v>3948.52</v>
      </c>
      <c r="AQ12" s="141">
        <v>129.47999999999999</v>
      </c>
      <c r="AR12" s="141">
        <v>4078</v>
      </c>
      <c r="AS12" s="141">
        <v>2145.34</v>
      </c>
      <c r="AT12" s="141">
        <v>94.66</v>
      </c>
      <c r="AU12" s="141">
        <v>2240</v>
      </c>
      <c r="AV12" s="140">
        <v>23</v>
      </c>
      <c r="AW12" s="140"/>
      <c r="AX12" s="140"/>
      <c r="AY12" s="140"/>
      <c r="AZ12" s="140"/>
      <c r="BA12" s="140"/>
      <c r="BB12" s="140" t="s">
        <v>387</v>
      </c>
      <c r="BC12" s="133"/>
      <c r="BD12" s="140"/>
      <c r="BE12" s="141">
        <v>0</v>
      </c>
      <c r="BF12" s="140" t="s">
        <v>310</v>
      </c>
      <c r="BG12" s="140" t="s">
        <v>515</v>
      </c>
      <c r="BH12" s="135" t="s">
        <v>533</v>
      </c>
      <c r="BI12" s="128" t="s">
        <v>100</v>
      </c>
      <c r="BJ12" s="129">
        <v>46162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>
        <v>0</v>
      </c>
      <c r="BP12" s="42"/>
      <c r="BQ12" s="69" t="s">
        <v>557</v>
      </c>
    </row>
    <row r="13" spans="1:69" ht="22.8" hidden="1" x14ac:dyDescent="0.3">
      <c r="A13" s="133">
        <v>9</v>
      </c>
      <c r="B13" s="140" t="s">
        <v>256</v>
      </c>
      <c r="C13" s="140" t="s">
        <v>257</v>
      </c>
      <c r="D13" s="140" t="s">
        <v>258</v>
      </c>
      <c r="E13" s="140" t="s">
        <v>258</v>
      </c>
      <c r="F13" s="140" t="s">
        <v>258</v>
      </c>
      <c r="G13" s="140" t="s">
        <v>259</v>
      </c>
      <c r="H13" s="140" t="s">
        <v>260</v>
      </c>
      <c r="I13" s="140">
        <v>169709</v>
      </c>
      <c r="J13" s="140" t="s">
        <v>305</v>
      </c>
      <c r="K13" s="140">
        <v>169709</v>
      </c>
      <c r="L13" s="140" t="s">
        <v>306</v>
      </c>
      <c r="M13" s="140" t="s">
        <v>307</v>
      </c>
      <c r="N13" s="140">
        <v>291444</v>
      </c>
      <c r="O13" s="140" t="s">
        <v>308</v>
      </c>
      <c r="P13" s="140">
        <v>776165</v>
      </c>
      <c r="Q13" s="140" t="s">
        <v>313</v>
      </c>
      <c r="R13" s="140" t="s">
        <v>266</v>
      </c>
      <c r="S13" s="140" t="s">
        <v>314</v>
      </c>
      <c r="T13" s="140" t="s">
        <v>314</v>
      </c>
      <c r="U13" s="140" t="s">
        <v>268</v>
      </c>
      <c r="V13" s="140" t="s">
        <v>269</v>
      </c>
      <c r="W13" s="140">
        <v>0</v>
      </c>
      <c r="X13" s="140" t="s">
        <v>279</v>
      </c>
      <c r="Y13" s="140">
        <v>356671835</v>
      </c>
      <c r="Z13" s="142" t="s">
        <v>315</v>
      </c>
      <c r="AA13" s="140" t="s">
        <v>426</v>
      </c>
      <c r="AB13" s="141">
        <v>65000</v>
      </c>
      <c r="AC13" s="140" t="s">
        <v>420</v>
      </c>
      <c r="AD13" s="140">
        <v>24</v>
      </c>
      <c r="AE13" s="140" t="s">
        <v>414</v>
      </c>
      <c r="AF13" s="140" t="s">
        <v>427</v>
      </c>
      <c r="AG13" s="140" t="s">
        <v>428</v>
      </c>
      <c r="AH13" s="140" t="s">
        <v>400</v>
      </c>
      <c r="AI13" s="140" t="s">
        <v>429</v>
      </c>
      <c r="AJ13" s="141">
        <v>3470</v>
      </c>
      <c r="AK13" s="141">
        <v>3470</v>
      </c>
      <c r="AL13" s="140" t="s">
        <v>430</v>
      </c>
      <c r="AM13" s="141">
        <v>61643.89</v>
      </c>
      <c r="AN13" s="141">
        <v>18196.11</v>
      </c>
      <c r="AO13" s="141">
        <v>79840</v>
      </c>
      <c r="AP13" s="141">
        <v>3356.11</v>
      </c>
      <c r="AQ13" s="141">
        <v>50.89</v>
      </c>
      <c r="AR13" s="141">
        <v>3407</v>
      </c>
      <c r="AS13" s="141">
        <v>3356.11</v>
      </c>
      <c r="AT13" s="141">
        <v>50.89</v>
      </c>
      <c r="AU13" s="141">
        <v>3407</v>
      </c>
      <c r="AV13" s="140">
        <v>24</v>
      </c>
      <c r="AW13" s="140"/>
      <c r="AX13" s="140"/>
      <c r="AY13" s="140"/>
      <c r="AZ13" s="140"/>
      <c r="BA13" s="140"/>
      <c r="BB13" s="140" t="s">
        <v>387</v>
      </c>
      <c r="BC13" s="133"/>
      <c r="BD13" s="140"/>
      <c r="BE13" s="141">
        <v>0</v>
      </c>
      <c r="BF13" s="140" t="s">
        <v>314</v>
      </c>
      <c r="BG13" s="140" t="s">
        <v>516</v>
      </c>
      <c r="BH13" s="135" t="s">
        <v>533</v>
      </c>
      <c r="BI13" s="128" t="s">
        <v>100</v>
      </c>
      <c r="BJ13" s="129">
        <v>46162</v>
      </c>
      <c r="BK13" s="130" t="s">
        <v>104</v>
      </c>
      <c r="BL13" s="128" t="s">
        <v>119</v>
      </c>
      <c r="BM13" s="96" t="s">
        <v>181</v>
      </c>
      <c r="BN13" s="94" t="s">
        <v>222</v>
      </c>
      <c r="BO13" s="130">
        <v>0</v>
      </c>
      <c r="BP13" s="42"/>
      <c r="BQ13" s="69" t="s">
        <v>558</v>
      </c>
    </row>
    <row r="14" spans="1:69" ht="69" x14ac:dyDescent="0.3">
      <c r="A14" s="133">
        <v>10</v>
      </c>
      <c r="B14" s="140" t="s">
        <v>256</v>
      </c>
      <c r="C14" s="140" t="s">
        <v>257</v>
      </c>
      <c r="D14" s="140" t="s">
        <v>258</v>
      </c>
      <c r="E14" s="140" t="s">
        <v>258</v>
      </c>
      <c r="F14" s="140" t="s">
        <v>258</v>
      </c>
      <c r="G14" s="140" t="s">
        <v>259</v>
      </c>
      <c r="H14" s="140" t="s">
        <v>260</v>
      </c>
      <c r="I14" s="140">
        <v>19367</v>
      </c>
      <c r="J14" s="140" t="s">
        <v>281</v>
      </c>
      <c r="K14" s="140">
        <v>19367</v>
      </c>
      <c r="L14" s="140" t="s">
        <v>316</v>
      </c>
      <c r="M14" s="140" t="s">
        <v>317</v>
      </c>
      <c r="N14" s="140">
        <v>27932</v>
      </c>
      <c r="O14" s="140" t="s">
        <v>318</v>
      </c>
      <c r="P14" s="140">
        <v>44037</v>
      </c>
      <c r="Q14" s="140" t="s">
        <v>319</v>
      </c>
      <c r="R14" s="140" t="s">
        <v>266</v>
      </c>
      <c r="S14" s="140" t="s">
        <v>320</v>
      </c>
      <c r="T14" s="140" t="s">
        <v>320</v>
      </c>
      <c r="U14" s="140" t="s">
        <v>321</v>
      </c>
      <c r="V14" s="140" t="s">
        <v>287</v>
      </c>
      <c r="W14" s="140">
        <v>0</v>
      </c>
      <c r="X14" s="140" t="s">
        <v>279</v>
      </c>
      <c r="Y14" s="140">
        <v>356681310</v>
      </c>
      <c r="Z14" s="142" t="s">
        <v>322</v>
      </c>
      <c r="AA14" s="140" t="s">
        <v>426</v>
      </c>
      <c r="AB14" s="141">
        <v>65000</v>
      </c>
      <c r="AC14" s="140" t="s">
        <v>431</v>
      </c>
      <c r="AD14" s="140">
        <v>24</v>
      </c>
      <c r="AE14" s="140" t="s">
        <v>414</v>
      </c>
      <c r="AF14" s="140" t="s">
        <v>432</v>
      </c>
      <c r="AG14" s="140" t="s">
        <v>433</v>
      </c>
      <c r="AH14" s="140" t="s">
        <v>400</v>
      </c>
      <c r="AI14" s="140" t="s">
        <v>434</v>
      </c>
      <c r="AJ14" s="141">
        <v>3470</v>
      </c>
      <c r="AK14" s="141">
        <v>3470</v>
      </c>
      <c r="AL14" s="140" t="s">
        <v>435</v>
      </c>
      <c r="AM14" s="141">
        <v>58337.05</v>
      </c>
      <c r="AN14" s="141">
        <v>18002.95</v>
      </c>
      <c r="AO14" s="141">
        <v>76340</v>
      </c>
      <c r="AP14" s="141">
        <v>6662.95</v>
      </c>
      <c r="AQ14" s="141">
        <v>224.05</v>
      </c>
      <c r="AR14" s="141">
        <v>6887</v>
      </c>
      <c r="AS14" s="141">
        <v>6662.95</v>
      </c>
      <c r="AT14" s="141">
        <v>224.05</v>
      </c>
      <c r="AU14" s="141">
        <v>6887</v>
      </c>
      <c r="AV14" s="140">
        <v>25</v>
      </c>
      <c r="AW14" s="140"/>
      <c r="AX14" s="140"/>
      <c r="AY14" s="140"/>
      <c r="AZ14" s="140"/>
      <c r="BA14" s="140"/>
      <c r="BB14" s="140" t="s">
        <v>387</v>
      </c>
      <c r="BC14" s="133"/>
      <c r="BD14" s="140"/>
      <c r="BE14" s="141">
        <v>0</v>
      </c>
      <c r="BF14" s="140" t="s">
        <v>320</v>
      </c>
      <c r="BG14" s="140" t="s">
        <v>517</v>
      </c>
      <c r="BH14" s="135" t="s">
        <v>533</v>
      </c>
      <c r="BI14" s="128" t="s">
        <v>100</v>
      </c>
      <c r="BJ14" s="129">
        <v>46162</v>
      </c>
      <c r="BK14" s="130" t="s">
        <v>103</v>
      </c>
      <c r="BL14" s="128" t="s">
        <v>108</v>
      </c>
      <c r="BM14" s="96" t="s">
        <v>180</v>
      </c>
      <c r="BN14" s="94" t="s">
        <v>221</v>
      </c>
      <c r="BO14" s="130">
        <v>21390</v>
      </c>
      <c r="BP14" s="42" t="s">
        <v>183</v>
      </c>
      <c r="BQ14" s="69" t="s">
        <v>560</v>
      </c>
    </row>
    <row r="15" spans="1:69" ht="22.8" hidden="1" x14ac:dyDescent="0.3">
      <c r="A15" s="133">
        <v>11</v>
      </c>
      <c r="B15" s="140" t="s">
        <v>256</v>
      </c>
      <c r="C15" s="140" t="s">
        <v>257</v>
      </c>
      <c r="D15" s="140" t="s">
        <v>258</v>
      </c>
      <c r="E15" s="140" t="s">
        <v>258</v>
      </c>
      <c r="F15" s="140" t="s">
        <v>258</v>
      </c>
      <c r="G15" s="140" t="s">
        <v>259</v>
      </c>
      <c r="H15" s="140" t="s">
        <v>260</v>
      </c>
      <c r="I15" s="140">
        <v>19463</v>
      </c>
      <c r="J15" s="140" t="s">
        <v>272</v>
      </c>
      <c r="K15" s="140">
        <v>19463</v>
      </c>
      <c r="L15" s="140" t="s">
        <v>273</v>
      </c>
      <c r="M15" s="140" t="s">
        <v>274</v>
      </c>
      <c r="N15" s="140">
        <v>28006</v>
      </c>
      <c r="O15" s="140" t="s">
        <v>323</v>
      </c>
      <c r="P15" s="140">
        <v>44118</v>
      </c>
      <c r="Q15" s="140" t="s">
        <v>324</v>
      </c>
      <c r="R15" s="140" t="s">
        <v>266</v>
      </c>
      <c r="S15" s="140" t="s">
        <v>325</v>
      </c>
      <c r="T15" s="140" t="s">
        <v>325</v>
      </c>
      <c r="U15" s="140" t="s">
        <v>268</v>
      </c>
      <c r="V15" s="140" t="s">
        <v>269</v>
      </c>
      <c r="W15" s="140">
        <v>0</v>
      </c>
      <c r="X15" s="140" t="s">
        <v>326</v>
      </c>
      <c r="Y15" s="140">
        <v>356705876</v>
      </c>
      <c r="Z15" s="142" t="s">
        <v>327</v>
      </c>
      <c r="AA15" s="140" t="s">
        <v>436</v>
      </c>
      <c r="AB15" s="141">
        <v>42000</v>
      </c>
      <c r="AC15" s="140" t="s">
        <v>389</v>
      </c>
      <c r="AD15" s="140">
        <v>24</v>
      </c>
      <c r="AE15" s="140" t="s">
        <v>397</v>
      </c>
      <c r="AF15" s="140" t="s">
        <v>437</v>
      </c>
      <c r="AG15" s="140" t="s">
        <v>438</v>
      </c>
      <c r="AH15" s="140" t="s">
        <v>423</v>
      </c>
      <c r="AI15" s="140" t="s">
        <v>439</v>
      </c>
      <c r="AJ15" s="141">
        <v>2240</v>
      </c>
      <c r="AK15" s="141">
        <v>2240</v>
      </c>
      <c r="AL15" s="140" t="s">
        <v>440</v>
      </c>
      <c r="AM15" s="141">
        <v>37462.019999999997</v>
      </c>
      <c r="AN15" s="141">
        <v>11817.98</v>
      </c>
      <c r="AO15" s="141">
        <v>49280</v>
      </c>
      <c r="AP15" s="141">
        <v>4537.9799999999996</v>
      </c>
      <c r="AQ15" s="141">
        <v>133.02000000000001</v>
      </c>
      <c r="AR15" s="141">
        <v>4671</v>
      </c>
      <c r="AS15" s="141">
        <v>2152.9699999999998</v>
      </c>
      <c r="AT15" s="141">
        <v>87.03</v>
      </c>
      <c r="AU15" s="141">
        <v>2240</v>
      </c>
      <c r="AV15" s="140">
        <v>23</v>
      </c>
      <c r="AW15" s="140"/>
      <c r="AX15" s="140"/>
      <c r="AY15" s="140"/>
      <c r="AZ15" s="140"/>
      <c r="BA15" s="140"/>
      <c r="BB15" s="140" t="s">
        <v>387</v>
      </c>
      <c r="BC15" s="133"/>
      <c r="BD15" s="140"/>
      <c r="BE15" s="141">
        <v>0</v>
      </c>
      <c r="BF15" s="140" t="s">
        <v>325</v>
      </c>
      <c r="BG15" s="140" t="s">
        <v>518</v>
      </c>
      <c r="BH15" s="135" t="s">
        <v>533</v>
      </c>
      <c r="BI15" s="128" t="s">
        <v>100</v>
      </c>
      <c r="BJ15" s="129">
        <v>46162</v>
      </c>
      <c r="BK15" s="130" t="s">
        <v>104</v>
      </c>
      <c r="BL15" s="128" t="s">
        <v>119</v>
      </c>
      <c r="BM15" s="96" t="s">
        <v>180</v>
      </c>
      <c r="BN15" s="94" t="s">
        <v>222</v>
      </c>
      <c r="BO15" s="130">
        <v>0</v>
      </c>
      <c r="BP15" s="42"/>
      <c r="BQ15" s="131" t="s">
        <v>556</v>
      </c>
    </row>
    <row r="16" spans="1:69" ht="22.8" hidden="1" x14ac:dyDescent="0.3">
      <c r="A16" s="133">
        <v>12</v>
      </c>
      <c r="B16" s="140" t="s">
        <v>256</v>
      </c>
      <c r="C16" s="140" t="s">
        <v>257</v>
      </c>
      <c r="D16" s="140" t="s">
        <v>258</v>
      </c>
      <c r="E16" s="140" t="s">
        <v>258</v>
      </c>
      <c r="F16" s="140" t="s">
        <v>258</v>
      </c>
      <c r="G16" s="140" t="s">
        <v>259</v>
      </c>
      <c r="H16" s="140" t="s">
        <v>260</v>
      </c>
      <c r="I16" s="140">
        <v>169709</v>
      </c>
      <c r="J16" s="140" t="s">
        <v>305</v>
      </c>
      <c r="K16" s="140">
        <v>169709</v>
      </c>
      <c r="L16" s="140" t="s">
        <v>306</v>
      </c>
      <c r="M16" s="140" t="s">
        <v>307</v>
      </c>
      <c r="N16" s="140">
        <v>426643</v>
      </c>
      <c r="O16" s="140" t="s">
        <v>328</v>
      </c>
      <c r="P16" s="140">
        <v>788064</v>
      </c>
      <c r="Q16" s="140" t="s">
        <v>329</v>
      </c>
      <c r="R16" s="140" t="s">
        <v>266</v>
      </c>
      <c r="S16" s="140" t="s">
        <v>330</v>
      </c>
      <c r="T16" s="140" t="s">
        <v>330</v>
      </c>
      <c r="U16" s="140" t="s">
        <v>268</v>
      </c>
      <c r="V16" s="140" t="s">
        <v>269</v>
      </c>
      <c r="W16" s="140">
        <v>0</v>
      </c>
      <c r="X16" s="140" t="s">
        <v>331</v>
      </c>
      <c r="Y16" s="140">
        <v>356753655</v>
      </c>
      <c r="Z16" s="142" t="s">
        <v>332</v>
      </c>
      <c r="AA16" s="140" t="s">
        <v>441</v>
      </c>
      <c r="AB16" s="141">
        <v>42000</v>
      </c>
      <c r="AC16" s="140" t="s">
        <v>442</v>
      </c>
      <c r="AD16" s="140">
        <v>24</v>
      </c>
      <c r="AE16" s="140" t="s">
        <v>397</v>
      </c>
      <c r="AF16" s="140" t="s">
        <v>443</v>
      </c>
      <c r="AG16" s="140" t="s">
        <v>444</v>
      </c>
      <c r="AH16" s="140" t="s">
        <v>423</v>
      </c>
      <c r="AI16" s="140" t="s">
        <v>445</v>
      </c>
      <c r="AJ16" s="141">
        <v>2240</v>
      </c>
      <c r="AK16" s="141">
        <v>2240</v>
      </c>
      <c r="AL16" s="140" t="s">
        <v>446</v>
      </c>
      <c r="AM16" s="141">
        <v>39156.25</v>
      </c>
      <c r="AN16" s="141">
        <v>12363.75</v>
      </c>
      <c r="AO16" s="141">
        <v>51520</v>
      </c>
      <c r="AP16" s="141">
        <v>2843.75</v>
      </c>
      <c r="AQ16" s="141">
        <v>61.25</v>
      </c>
      <c r="AR16" s="141">
        <v>2905</v>
      </c>
      <c r="AS16" s="141">
        <v>0</v>
      </c>
      <c r="AT16" s="141">
        <v>0</v>
      </c>
      <c r="AU16" s="141">
        <v>0</v>
      </c>
      <c r="AV16" s="140">
        <v>23</v>
      </c>
      <c r="AW16" s="140"/>
      <c r="AX16" s="140"/>
      <c r="AY16" s="140"/>
      <c r="AZ16" s="140"/>
      <c r="BA16" s="140"/>
      <c r="BB16" s="140" t="s">
        <v>387</v>
      </c>
      <c r="BC16" s="133"/>
      <c r="BD16" s="140"/>
      <c r="BE16" s="141">
        <v>0</v>
      </c>
      <c r="BF16" s="140" t="s">
        <v>330</v>
      </c>
      <c r="BG16" s="140" t="s">
        <v>519</v>
      </c>
      <c r="BH16" s="135" t="s">
        <v>533</v>
      </c>
      <c r="BI16" s="128" t="s">
        <v>100</v>
      </c>
      <c r="BJ16" s="129">
        <v>46162</v>
      </c>
      <c r="BK16" s="130" t="s">
        <v>104</v>
      </c>
      <c r="BL16" s="128" t="s">
        <v>119</v>
      </c>
      <c r="BM16" s="96" t="s">
        <v>181</v>
      </c>
      <c r="BN16" s="94" t="s">
        <v>223</v>
      </c>
      <c r="BO16" s="130">
        <v>0</v>
      </c>
      <c r="BP16" s="42"/>
      <c r="BQ16" s="69" t="s">
        <v>546</v>
      </c>
    </row>
    <row r="17" spans="1:69" ht="22.8" x14ac:dyDescent="0.3">
      <c r="A17" s="133">
        <v>13</v>
      </c>
      <c r="B17" s="140" t="s">
        <v>256</v>
      </c>
      <c r="C17" s="140" t="s">
        <v>257</v>
      </c>
      <c r="D17" s="140" t="s">
        <v>258</v>
      </c>
      <c r="E17" s="140" t="s">
        <v>258</v>
      </c>
      <c r="F17" s="140" t="s">
        <v>258</v>
      </c>
      <c r="G17" s="140" t="s">
        <v>259</v>
      </c>
      <c r="H17" s="140" t="s">
        <v>260</v>
      </c>
      <c r="I17" s="140">
        <v>19396</v>
      </c>
      <c r="J17" s="140" t="s">
        <v>333</v>
      </c>
      <c r="K17" s="140">
        <v>19396</v>
      </c>
      <c r="L17" s="140" t="s">
        <v>273</v>
      </c>
      <c r="M17" s="140" t="s">
        <v>274</v>
      </c>
      <c r="N17" s="140">
        <v>28025</v>
      </c>
      <c r="O17" s="140" t="s">
        <v>334</v>
      </c>
      <c r="P17" s="140">
        <v>44140</v>
      </c>
      <c r="Q17" s="140" t="s">
        <v>335</v>
      </c>
      <c r="R17" s="140" t="s">
        <v>266</v>
      </c>
      <c r="S17" s="140" t="s">
        <v>336</v>
      </c>
      <c r="T17" s="140" t="s">
        <v>336</v>
      </c>
      <c r="U17" s="140" t="s">
        <v>337</v>
      </c>
      <c r="V17" s="140" t="s">
        <v>269</v>
      </c>
      <c r="W17" s="140">
        <v>0</v>
      </c>
      <c r="X17" s="140" t="s">
        <v>338</v>
      </c>
      <c r="Y17" s="140">
        <v>357033025</v>
      </c>
      <c r="Z17" s="142" t="s">
        <v>339</v>
      </c>
      <c r="AA17" s="140" t="s">
        <v>447</v>
      </c>
      <c r="AB17" s="141">
        <v>42000</v>
      </c>
      <c r="AC17" s="140" t="s">
        <v>389</v>
      </c>
      <c r="AD17" s="140">
        <v>24</v>
      </c>
      <c r="AE17" s="140" t="s">
        <v>448</v>
      </c>
      <c r="AF17" s="140" t="s">
        <v>449</v>
      </c>
      <c r="AG17" s="140" t="s">
        <v>450</v>
      </c>
      <c r="AH17" s="140" t="s">
        <v>423</v>
      </c>
      <c r="AI17" s="140" t="s">
        <v>451</v>
      </c>
      <c r="AJ17" s="141">
        <v>2240</v>
      </c>
      <c r="AK17" s="141">
        <v>2240</v>
      </c>
      <c r="AL17" s="140" t="s">
        <v>430</v>
      </c>
      <c r="AM17" s="141">
        <v>14877.65</v>
      </c>
      <c r="AN17" s="141">
        <v>7522.35</v>
      </c>
      <c r="AO17" s="141">
        <v>22400</v>
      </c>
      <c r="AP17" s="141">
        <v>27122.35</v>
      </c>
      <c r="AQ17" s="141">
        <v>4379.6499999999996</v>
      </c>
      <c r="AR17" s="141">
        <v>31502</v>
      </c>
      <c r="AS17" s="141">
        <v>24785.84</v>
      </c>
      <c r="AT17" s="141">
        <v>4334.16</v>
      </c>
      <c r="AU17" s="141">
        <v>29120</v>
      </c>
      <c r="AV17" s="140">
        <v>23</v>
      </c>
      <c r="AW17" s="140"/>
      <c r="AX17" s="140"/>
      <c r="AY17" s="140"/>
      <c r="AZ17" s="140"/>
      <c r="BA17" s="140"/>
      <c r="BB17" s="140" t="s">
        <v>387</v>
      </c>
      <c r="BC17" s="133"/>
      <c r="BD17" s="140" t="s">
        <v>452</v>
      </c>
      <c r="BE17" s="141">
        <v>42000</v>
      </c>
      <c r="BF17" s="140" t="s">
        <v>336</v>
      </c>
      <c r="BG17" s="140" t="s">
        <v>520</v>
      </c>
      <c r="BH17" s="135" t="s">
        <v>533</v>
      </c>
      <c r="BI17" s="128" t="s">
        <v>100</v>
      </c>
      <c r="BJ17" s="129">
        <v>46162</v>
      </c>
      <c r="BK17" s="130" t="s">
        <v>103</v>
      </c>
      <c r="BL17" s="128" t="s">
        <v>108</v>
      </c>
      <c r="BM17" s="96" t="s">
        <v>181</v>
      </c>
      <c r="BN17" s="94" t="s">
        <v>221</v>
      </c>
      <c r="BO17" s="130">
        <v>5140</v>
      </c>
      <c r="BP17" s="42" t="s">
        <v>183</v>
      </c>
      <c r="BQ17" s="131" t="s">
        <v>561</v>
      </c>
    </row>
    <row r="18" spans="1:69" ht="22.8" hidden="1" x14ac:dyDescent="0.3">
      <c r="A18" s="133">
        <v>14</v>
      </c>
      <c r="B18" s="140" t="s">
        <v>256</v>
      </c>
      <c r="C18" s="140" t="s">
        <v>257</v>
      </c>
      <c r="D18" s="140" t="s">
        <v>258</v>
      </c>
      <c r="E18" s="140" t="s">
        <v>258</v>
      </c>
      <c r="F18" s="140" t="s">
        <v>258</v>
      </c>
      <c r="G18" s="140" t="s">
        <v>259</v>
      </c>
      <c r="H18" s="140" t="s">
        <v>260</v>
      </c>
      <c r="I18" s="140">
        <v>19363</v>
      </c>
      <c r="J18" s="140" t="s">
        <v>261</v>
      </c>
      <c r="K18" s="140">
        <v>19363</v>
      </c>
      <c r="L18" s="140" t="s">
        <v>262</v>
      </c>
      <c r="M18" s="140" t="s">
        <v>263</v>
      </c>
      <c r="N18" s="140">
        <v>27906</v>
      </c>
      <c r="O18" s="140" t="s">
        <v>264</v>
      </c>
      <c r="P18" s="140">
        <v>791334</v>
      </c>
      <c r="Q18" s="140" t="s">
        <v>340</v>
      </c>
      <c r="R18" s="140" t="s">
        <v>266</v>
      </c>
      <c r="S18" s="140" t="s">
        <v>341</v>
      </c>
      <c r="T18" s="140" t="s">
        <v>341</v>
      </c>
      <c r="U18" s="140" t="s">
        <v>321</v>
      </c>
      <c r="V18" s="140" t="s">
        <v>269</v>
      </c>
      <c r="W18" s="140">
        <v>0</v>
      </c>
      <c r="X18" s="140" t="s">
        <v>296</v>
      </c>
      <c r="Y18" s="140">
        <v>357178733</v>
      </c>
      <c r="Z18" s="142" t="s">
        <v>342</v>
      </c>
      <c r="AA18" s="140" t="s">
        <v>453</v>
      </c>
      <c r="AB18" s="141">
        <v>80000</v>
      </c>
      <c r="AC18" s="140" t="s">
        <v>380</v>
      </c>
      <c r="AD18" s="140">
        <v>24</v>
      </c>
      <c r="AE18" s="140" t="s">
        <v>454</v>
      </c>
      <c r="AF18" s="140" t="s">
        <v>455</v>
      </c>
      <c r="AG18" s="140" t="s">
        <v>456</v>
      </c>
      <c r="AH18" s="140" t="s">
        <v>392</v>
      </c>
      <c r="AI18" s="140" t="s">
        <v>457</v>
      </c>
      <c r="AJ18" s="141">
        <v>4220</v>
      </c>
      <c r="AK18" s="141">
        <v>4220</v>
      </c>
      <c r="AL18" s="140" t="s">
        <v>458</v>
      </c>
      <c r="AM18" s="141">
        <v>48966.04</v>
      </c>
      <c r="AN18" s="141">
        <v>18553.96</v>
      </c>
      <c r="AO18" s="141">
        <v>67520</v>
      </c>
      <c r="AP18" s="141">
        <v>31033.96</v>
      </c>
      <c r="AQ18" s="141">
        <v>2826.04</v>
      </c>
      <c r="AR18" s="141">
        <v>33860</v>
      </c>
      <c r="AS18" s="141">
        <v>7251.05</v>
      </c>
      <c r="AT18" s="141">
        <v>1188.95</v>
      </c>
      <c r="AU18" s="141">
        <v>8440</v>
      </c>
      <c r="AV18" s="140">
        <v>18</v>
      </c>
      <c r="AW18" s="140"/>
      <c r="AX18" s="140"/>
      <c r="AY18" s="140"/>
      <c r="AZ18" s="140"/>
      <c r="BA18" s="140"/>
      <c r="BB18" s="140" t="s">
        <v>387</v>
      </c>
      <c r="BC18" s="133"/>
      <c r="BD18" s="140"/>
      <c r="BE18" s="141">
        <v>0</v>
      </c>
      <c r="BF18" s="140" t="s">
        <v>341</v>
      </c>
      <c r="BG18" s="140" t="s">
        <v>521</v>
      </c>
      <c r="BH18" s="135" t="s">
        <v>533</v>
      </c>
      <c r="BI18" s="128" t="s">
        <v>100</v>
      </c>
      <c r="BJ18" s="129">
        <v>46163</v>
      </c>
      <c r="BK18" s="130" t="s">
        <v>103</v>
      </c>
      <c r="BL18" s="128" t="s">
        <v>108</v>
      </c>
      <c r="BM18" s="96" t="s">
        <v>181</v>
      </c>
      <c r="BN18" s="94" t="s">
        <v>222</v>
      </c>
      <c r="BO18" s="130">
        <v>0</v>
      </c>
      <c r="BP18" s="42"/>
      <c r="BQ18" s="69" t="s">
        <v>554</v>
      </c>
    </row>
    <row r="19" spans="1:69" ht="55.2" x14ac:dyDescent="0.3">
      <c r="A19" s="133">
        <v>15</v>
      </c>
      <c r="B19" s="140" t="s">
        <v>256</v>
      </c>
      <c r="C19" s="140" t="s">
        <v>257</v>
      </c>
      <c r="D19" s="140" t="s">
        <v>258</v>
      </c>
      <c r="E19" s="140" t="s">
        <v>258</v>
      </c>
      <c r="F19" s="140" t="s">
        <v>258</v>
      </c>
      <c r="G19" s="140" t="s">
        <v>259</v>
      </c>
      <c r="H19" s="140" t="s">
        <v>260</v>
      </c>
      <c r="I19" s="140">
        <v>19536</v>
      </c>
      <c r="J19" s="140" t="s">
        <v>343</v>
      </c>
      <c r="K19" s="140">
        <v>19536</v>
      </c>
      <c r="L19" s="140" t="s">
        <v>273</v>
      </c>
      <c r="M19" s="140" t="s">
        <v>274</v>
      </c>
      <c r="N19" s="140">
        <v>366098</v>
      </c>
      <c r="O19" s="140" t="s">
        <v>344</v>
      </c>
      <c r="P19" s="140">
        <v>538771</v>
      </c>
      <c r="Q19" s="140" t="s">
        <v>345</v>
      </c>
      <c r="R19" s="140" t="s">
        <v>266</v>
      </c>
      <c r="S19" s="140" t="s">
        <v>346</v>
      </c>
      <c r="T19" s="140" t="s">
        <v>346</v>
      </c>
      <c r="U19" s="140" t="s">
        <v>268</v>
      </c>
      <c r="V19" s="140" t="s">
        <v>287</v>
      </c>
      <c r="W19" s="140">
        <v>0</v>
      </c>
      <c r="X19" s="140" t="s">
        <v>270</v>
      </c>
      <c r="Y19" s="140">
        <v>357536038</v>
      </c>
      <c r="Z19" s="142" t="s">
        <v>347</v>
      </c>
      <c r="AA19" s="140" t="s">
        <v>439</v>
      </c>
      <c r="AB19" s="141">
        <v>65000</v>
      </c>
      <c r="AC19" s="140" t="s">
        <v>459</v>
      </c>
      <c r="AD19" s="140">
        <v>24</v>
      </c>
      <c r="AE19" s="140" t="s">
        <v>460</v>
      </c>
      <c r="AF19" s="140" t="s">
        <v>461</v>
      </c>
      <c r="AG19" s="140" t="s">
        <v>462</v>
      </c>
      <c r="AH19" s="140" t="s">
        <v>400</v>
      </c>
      <c r="AI19" s="140" t="s">
        <v>463</v>
      </c>
      <c r="AJ19" s="141">
        <v>3470</v>
      </c>
      <c r="AK19" s="141">
        <v>3470</v>
      </c>
      <c r="AL19" s="140" t="s">
        <v>464</v>
      </c>
      <c r="AM19" s="141">
        <v>20635.78</v>
      </c>
      <c r="AN19" s="141">
        <v>10594.22</v>
      </c>
      <c r="AO19" s="141">
        <v>31230</v>
      </c>
      <c r="AP19" s="141">
        <v>44364.22</v>
      </c>
      <c r="AQ19" s="141">
        <v>7846.78</v>
      </c>
      <c r="AR19" s="141">
        <v>52211</v>
      </c>
      <c r="AS19" s="141">
        <v>37464.22</v>
      </c>
      <c r="AT19" s="141">
        <v>7645.78</v>
      </c>
      <c r="AU19" s="141">
        <v>45110</v>
      </c>
      <c r="AV19" s="140">
        <v>22</v>
      </c>
      <c r="AW19" s="140"/>
      <c r="AX19" s="140"/>
      <c r="AY19" s="140"/>
      <c r="AZ19" s="140"/>
      <c r="BA19" s="140"/>
      <c r="BB19" s="140" t="s">
        <v>387</v>
      </c>
      <c r="BC19" s="133"/>
      <c r="BD19" s="140"/>
      <c r="BE19" s="141">
        <v>0</v>
      </c>
      <c r="BF19" s="140" t="s">
        <v>346</v>
      </c>
      <c r="BG19" s="140" t="s">
        <v>522</v>
      </c>
      <c r="BH19" s="135" t="s">
        <v>533</v>
      </c>
      <c r="BI19" s="128" t="s">
        <v>100</v>
      </c>
      <c r="BJ19" s="129">
        <v>46163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30">
        <v>7470</v>
      </c>
      <c r="BP19" s="42" t="s">
        <v>182</v>
      </c>
      <c r="BQ19" s="132" t="s">
        <v>665</v>
      </c>
    </row>
    <row r="20" spans="1:69" ht="22.8" hidden="1" x14ac:dyDescent="0.3">
      <c r="A20" s="133">
        <v>16</v>
      </c>
      <c r="B20" s="140" t="s">
        <v>256</v>
      </c>
      <c r="C20" s="140" t="s">
        <v>257</v>
      </c>
      <c r="D20" s="140" t="s">
        <v>258</v>
      </c>
      <c r="E20" s="140" t="s">
        <v>258</v>
      </c>
      <c r="F20" s="140" t="s">
        <v>258</v>
      </c>
      <c r="G20" s="140" t="s">
        <v>259</v>
      </c>
      <c r="H20" s="140" t="s">
        <v>260</v>
      </c>
      <c r="I20" s="140">
        <v>19396</v>
      </c>
      <c r="J20" s="140" t="s">
        <v>333</v>
      </c>
      <c r="K20" s="140">
        <v>19396</v>
      </c>
      <c r="L20" s="140" t="s">
        <v>273</v>
      </c>
      <c r="M20" s="140" t="s">
        <v>274</v>
      </c>
      <c r="N20" s="140">
        <v>28025</v>
      </c>
      <c r="O20" s="140" t="s">
        <v>334</v>
      </c>
      <c r="P20" s="140">
        <v>44140</v>
      </c>
      <c r="Q20" s="140" t="s">
        <v>335</v>
      </c>
      <c r="R20" s="140" t="s">
        <v>266</v>
      </c>
      <c r="S20" s="140" t="s">
        <v>348</v>
      </c>
      <c r="T20" s="140" t="s">
        <v>348</v>
      </c>
      <c r="U20" s="140" t="s">
        <v>268</v>
      </c>
      <c r="V20" s="140" t="s">
        <v>269</v>
      </c>
      <c r="W20" s="140">
        <v>0</v>
      </c>
      <c r="X20" s="140" t="s">
        <v>279</v>
      </c>
      <c r="Y20" s="140">
        <v>357602115</v>
      </c>
      <c r="Z20" s="142" t="s">
        <v>349</v>
      </c>
      <c r="AA20" s="140" t="s">
        <v>439</v>
      </c>
      <c r="AB20" s="141">
        <v>72000</v>
      </c>
      <c r="AC20" s="140" t="s">
        <v>389</v>
      </c>
      <c r="AD20" s="140">
        <v>24</v>
      </c>
      <c r="AE20" s="140" t="s">
        <v>465</v>
      </c>
      <c r="AF20" s="140" t="s">
        <v>466</v>
      </c>
      <c r="AG20" s="140" t="s">
        <v>467</v>
      </c>
      <c r="AH20" s="140" t="s">
        <v>392</v>
      </c>
      <c r="AI20" s="140" t="s">
        <v>468</v>
      </c>
      <c r="AJ20" s="141">
        <v>3840</v>
      </c>
      <c r="AK20" s="141">
        <v>3840</v>
      </c>
      <c r="AL20" s="140" t="s">
        <v>469</v>
      </c>
      <c r="AM20" s="141">
        <v>60648.06</v>
      </c>
      <c r="AN20" s="141">
        <v>19991.939999999999</v>
      </c>
      <c r="AO20" s="141">
        <v>80640</v>
      </c>
      <c r="AP20" s="141">
        <v>11351.94</v>
      </c>
      <c r="AQ20" s="141">
        <v>463.06</v>
      </c>
      <c r="AR20" s="141">
        <v>11815</v>
      </c>
      <c r="AS20" s="141">
        <v>3622.29</v>
      </c>
      <c r="AT20" s="141">
        <v>217.71</v>
      </c>
      <c r="AU20" s="141">
        <v>3840</v>
      </c>
      <c r="AV20" s="140">
        <v>22</v>
      </c>
      <c r="AW20" s="140"/>
      <c r="AX20" s="140"/>
      <c r="AY20" s="140"/>
      <c r="AZ20" s="140"/>
      <c r="BA20" s="140"/>
      <c r="BB20" s="140" t="s">
        <v>387</v>
      </c>
      <c r="BC20" s="133"/>
      <c r="BD20" s="140"/>
      <c r="BE20" s="141">
        <v>0</v>
      </c>
      <c r="BF20" s="140" t="s">
        <v>348</v>
      </c>
      <c r="BG20" s="140" t="s">
        <v>523</v>
      </c>
      <c r="BH20" s="135" t="s">
        <v>533</v>
      </c>
      <c r="BI20" s="128" t="s">
        <v>100</v>
      </c>
      <c r="BJ20" s="129">
        <v>46163</v>
      </c>
      <c r="BK20" s="130" t="s">
        <v>104</v>
      </c>
      <c r="BL20" s="128" t="s">
        <v>119</v>
      </c>
      <c r="BM20" s="96" t="s">
        <v>181</v>
      </c>
      <c r="BN20" s="94" t="s">
        <v>222</v>
      </c>
      <c r="BO20" s="130">
        <v>0</v>
      </c>
      <c r="BP20" s="42"/>
      <c r="BQ20" s="69" t="s">
        <v>562</v>
      </c>
    </row>
    <row r="21" spans="1:69" ht="22.8" hidden="1" x14ac:dyDescent="0.3">
      <c r="A21" s="133">
        <v>17</v>
      </c>
      <c r="B21" s="140" t="s">
        <v>256</v>
      </c>
      <c r="C21" s="140" t="s">
        <v>257</v>
      </c>
      <c r="D21" s="140" t="s">
        <v>258</v>
      </c>
      <c r="E21" s="140" t="s">
        <v>258</v>
      </c>
      <c r="F21" s="140" t="s">
        <v>258</v>
      </c>
      <c r="G21" s="140" t="s">
        <v>259</v>
      </c>
      <c r="H21" s="140" t="s">
        <v>260</v>
      </c>
      <c r="I21" s="140">
        <v>19577</v>
      </c>
      <c r="J21" s="140" t="s">
        <v>292</v>
      </c>
      <c r="K21" s="140">
        <v>19577</v>
      </c>
      <c r="L21" s="140" t="s">
        <v>262</v>
      </c>
      <c r="M21" s="140" t="s">
        <v>263</v>
      </c>
      <c r="N21" s="140">
        <v>28120</v>
      </c>
      <c r="O21" s="140" t="s">
        <v>293</v>
      </c>
      <c r="P21" s="140">
        <v>434174</v>
      </c>
      <c r="Q21" s="140" t="s">
        <v>350</v>
      </c>
      <c r="R21" s="140" t="s">
        <v>266</v>
      </c>
      <c r="S21" s="140" t="s">
        <v>351</v>
      </c>
      <c r="T21" s="140" t="s">
        <v>351</v>
      </c>
      <c r="U21" s="140" t="s">
        <v>321</v>
      </c>
      <c r="V21" s="140" t="s">
        <v>269</v>
      </c>
      <c r="W21" s="140">
        <v>0</v>
      </c>
      <c r="X21" s="140" t="s">
        <v>352</v>
      </c>
      <c r="Y21" s="140">
        <v>357602171</v>
      </c>
      <c r="Z21" s="142" t="s">
        <v>353</v>
      </c>
      <c r="AA21" s="140" t="s">
        <v>439</v>
      </c>
      <c r="AB21" s="141">
        <v>52000</v>
      </c>
      <c r="AC21" s="140" t="s">
        <v>380</v>
      </c>
      <c r="AD21" s="140">
        <v>24</v>
      </c>
      <c r="AE21" s="140" t="s">
        <v>460</v>
      </c>
      <c r="AF21" s="140" t="s">
        <v>470</v>
      </c>
      <c r="AG21" s="140" t="s">
        <v>471</v>
      </c>
      <c r="AH21" s="140" t="s">
        <v>400</v>
      </c>
      <c r="AI21" s="140" t="s">
        <v>472</v>
      </c>
      <c r="AJ21" s="141">
        <v>2780</v>
      </c>
      <c r="AK21" s="141">
        <v>2780</v>
      </c>
      <c r="AL21" s="140" t="s">
        <v>473</v>
      </c>
      <c r="AM21" s="141">
        <v>43997.79</v>
      </c>
      <c r="AN21" s="141">
        <v>14382.21</v>
      </c>
      <c r="AO21" s="141">
        <v>58380</v>
      </c>
      <c r="AP21" s="141">
        <v>8002.21</v>
      </c>
      <c r="AQ21" s="141">
        <v>348.79</v>
      </c>
      <c r="AR21" s="141">
        <v>8351</v>
      </c>
      <c r="AS21" s="141">
        <v>2588.17</v>
      </c>
      <c r="AT21" s="141">
        <v>191.83</v>
      </c>
      <c r="AU21" s="141">
        <v>2780</v>
      </c>
      <c r="AV21" s="140">
        <v>22</v>
      </c>
      <c r="AW21" s="140"/>
      <c r="AX21" s="140"/>
      <c r="AY21" s="140"/>
      <c r="AZ21" s="140"/>
      <c r="BA21" s="140"/>
      <c r="BB21" s="140" t="s">
        <v>387</v>
      </c>
      <c r="BC21" s="133"/>
      <c r="BD21" s="140"/>
      <c r="BE21" s="141">
        <v>0</v>
      </c>
      <c r="BF21" s="140" t="s">
        <v>351</v>
      </c>
      <c r="BG21" s="140" t="s">
        <v>524</v>
      </c>
      <c r="BH21" s="135" t="s">
        <v>533</v>
      </c>
      <c r="BI21" s="128" t="s">
        <v>100</v>
      </c>
      <c r="BJ21" s="129">
        <v>46163</v>
      </c>
      <c r="BK21" s="130" t="s">
        <v>104</v>
      </c>
      <c r="BL21" s="128" t="s">
        <v>109</v>
      </c>
      <c r="BM21" s="96" t="s">
        <v>181</v>
      </c>
      <c r="BN21" s="94" t="s">
        <v>223</v>
      </c>
      <c r="BO21" s="130">
        <v>0</v>
      </c>
      <c r="BP21" s="42"/>
      <c r="BQ21" s="131" t="s">
        <v>553</v>
      </c>
    </row>
    <row r="22" spans="1:69" ht="22.8" hidden="1" x14ac:dyDescent="0.3">
      <c r="A22" s="133">
        <v>18</v>
      </c>
      <c r="B22" s="140" t="s">
        <v>256</v>
      </c>
      <c r="C22" s="140" t="s">
        <v>257</v>
      </c>
      <c r="D22" s="140" t="s">
        <v>258</v>
      </c>
      <c r="E22" s="140" t="s">
        <v>258</v>
      </c>
      <c r="F22" s="140" t="s">
        <v>258</v>
      </c>
      <c r="G22" s="140" t="s">
        <v>259</v>
      </c>
      <c r="H22" s="140" t="s">
        <v>260</v>
      </c>
      <c r="I22" s="140">
        <v>19363</v>
      </c>
      <c r="J22" s="140" t="s">
        <v>261</v>
      </c>
      <c r="K22" s="140">
        <v>19363</v>
      </c>
      <c r="L22" s="140" t="s">
        <v>262</v>
      </c>
      <c r="M22" s="140" t="s">
        <v>263</v>
      </c>
      <c r="N22" s="140">
        <v>27906</v>
      </c>
      <c r="O22" s="140" t="s">
        <v>264</v>
      </c>
      <c r="P22" s="140">
        <v>791334</v>
      </c>
      <c r="Q22" s="140" t="s">
        <v>340</v>
      </c>
      <c r="R22" s="140" t="s">
        <v>266</v>
      </c>
      <c r="S22" s="140" t="s">
        <v>354</v>
      </c>
      <c r="T22" s="140" t="s">
        <v>354</v>
      </c>
      <c r="U22" s="140" t="s">
        <v>321</v>
      </c>
      <c r="V22" s="140" t="s">
        <v>269</v>
      </c>
      <c r="W22" s="140">
        <v>0</v>
      </c>
      <c r="X22" s="140" t="s">
        <v>303</v>
      </c>
      <c r="Y22" s="140">
        <v>357640335</v>
      </c>
      <c r="Z22" s="142" t="s">
        <v>355</v>
      </c>
      <c r="AA22" s="140" t="s">
        <v>439</v>
      </c>
      <c r="AB22" s="141">
        <v>80000</v>
      </c>
      <c r="AC22" s="140" t="s">
        <v>380</v>
      </c>
      <c r="AD22" s="140">
        <v>30</v>
      </c>
      <c r="AE22" s="140" t="s">
        <v>454</v>
      </c>
      <c r="AF22" s="140" t="s">
        <v>474</v>
      </c>
      <c r="AG22" s="140" t="s">
        <v>456</v>
      </c>
      <c r="AH22" s="140" t="s">
        <v>392</v>
      </c>
      <c r="AI22" s="140" t="s">
        <v>472</v>
      </c>
      <c r="AJ22" s="141">
        <v>3610</v>
      </c>
      <c r="AK22" s="141">
        <v>3610</v>
      </c>
      <c r="AL22" s="140" t="s">
        <v>475</v>
      </c>
      <c r="AM22" s="141">
        <v>50371.7</v>
      </c>
      <c r="AN22" s="141">
        <v>25438.3</v>
      </c>
      <c r="AO22" s="141">
        <v>75810</v>
      </c>
      <c r="AP22" s="141">
        <v>29628.3</v>
      </c>
      <c r="AQ22" s="141">
        <v>3262.7</v>
      </c>
      <c r="AR22" s="141">
        <v>32891</v>
      </c>
      <c r="AS22" s="141">
        <v>2899.73</v>
      </c>
      <c r="AT22" s="141">
        <v>710.27</v>
      </c>
      <c r="AU22" s="141">
        <v>3610</v>
      </c>
      <c r="AV22" s="140">
        <v>22</v>
      </c>
      <c r="AW22" s="140"/>
      <c r="AX22" s="140"/>
      <c r="AY22" s="140"/>
      <c r="AZ22" s="140"/>
      <c r="BA22" s="140"/>
      <c r="BB22" s="140" t="s">
        <v>387</v>
      </c>
      <c r="BC22" s="133"/>
      <c r="BD22" s="140"/>
      <c r="BE22" s="141">
        <v>0</v>
      </c>
      <c r="BF22" s="140" t="s">
        <v>354</v>
      </c>
      <c r="BG22" s="140" t="s">
        <v>525</v>
      </c>
      <c r="BH22" s="135" t="s">
        <v>533</v>
      </c>
      <c r="BI22" s="128" t="s">
        <v>100</v>
      </c>
      <c r="BJ22" s="129">
        <v>46163</v>
      </c>
      <c r="BK22" s="130" t="s">
        <v>103</v>
      </c>
      <c r="BL22" s="128" t="s">
        <v>108</v>
      </c>
      <c r="BM22" s="96" t="s">
        <v>181</v>
      </c>
      <c r="BN22" s="94" t="s">
        <v>222</v>
      </c>
      <c r="BO22" s="130">
        <v>0</v>
      </c>
      <c r="BP22" s="42"/>
      <c r="BQ22" s="131" t="s">
        <v>552</v>
      </c>
    </row>
    <row r="23" spans="1:69" ht="22.8" hidden="1" x14ac:dyDescent="0.3">
      <c r="A23" s="133">
        <v>19</v>
      </c>
      <c r="B23" s="140" t="s">
        <v>256</v>
      </c>
      <c r="C23" s="140" t="s">
        <v>257</v>
      </c>
      <c r="D23" s="140" t="s">
        <v>258</v>
      </c>
      <c r="E23" s="140" t="s">
        <v>258</v>
      </c>
      <c r="F23" s="140" t="s">
        <v>258</v>
      </c>
      <c r="G23" s="140" t="s">
        <v>259</v>
      </c>
      <c r="H23" s="140" t="s">
        <v>260</v>
      </c>
      <c r="I23" s="140">
        <v>169709</v>
      </c>
      <c r="J23" s="140" t="s">
        <v>305</v>
      </c>
      <c r="K23" s="140">
        <v>169709</v>
      </c>
      <c r="L23" s="140" t="s">
        <v>306</v>
      </c>
      <c r="M23" s="140" t="s">
        <v>307</v>
      </c>
      <c r="N23" s="140">
        <v>291444</v>
      </c>
      <c r="O23" s="140" t="s">
        <v>308</v>
      </c>
      <c r="P23" s="140">
        <v>776165</v>
      </c>
      <c r="Q23" s="140" t="s">
        <v>313</v>
      </c>
      <c r="R23" s="140" t="s">
        <v>266</v>
      </c>
      <c r="S23" s="140" t="s">
        <v>356</v>
      </c>
      <c r="T23" s="140" t="s">
        <v>356</v>
      </c>
      <c r="U23" s="140" t="s">
        <v>268</v>
      </c>
      <c r="V23" s="140" t="s">
        <v>287</v>
      </c>
      <c r="W23" s="140">
        <v>0</v>
      </c>
      <c r="X23" s="140" t="s">
        <v>311</v>
      </c>
      <c r="Y23" s="140">
        <v>357894835</v>
      </c>
      <c r="Z23" s="142" t="s">
        <v>357</v>
      </c>
      <c r="AA23" s="140" t="s">
        <v>476</v>
      </c>
      <c r="AB23" s="141">
        <v>42000</v>
      </c>
      <c r="AC23" s="140" t="s">
        <v>420</v>
      </c>
      <c r="AD23" s="140">
        <v>24</v>
      </c>
      <c r="AE23" s="140" t="s">
        <v>448</v>
      </c>
      <c r="AF23" s="140" t="s">
        <v>477</v>
      </c>
      <c r="AG23" s="140" t="s">
        <v>478</v>
      </c>
      <c r="AH23" s="140" t="s">
        <v>423</v>
      </c>
      <c r="AI23" s="140" t="s">
        <v>479</v>
      </c>
      <c r="AJ23" s="141">
        <v>2240</v>
      </c>
      <c r="AK23" s="141">
        <v>2240</v>
      </c>
      <c r="AL23" s="140" t="s">
        <v>480</v>
      </c>
      <c r="AM23" s="141">
        <v>25617.18</v>
      </c>
      <c r="AN23" s="141">
        <v>10222.82</v>
      </c>
      <c r="AO23" s="141">
        <v>35840</v>
      </c>
      <c r="AP23" s="141">
        <v>16382.82</v>
      </c>
      <c r="AQ23" s="141">
        <v>1583.18</v>
      </c>
      <c r="AR23" s="141">
        <v>17966</v>
      </c>
      <c r="AS23" s="141">
        <v>9879.84</v>
      </c>
      <c r="AT23" s="141">
        <v>1320.16</v>
      </c>
      <c r="AU23" s="141">
        <v>11200</v>
      </c>
      <c r="AV23" s="140">
        <v>21</v>
      </c>
      <c r="AW23" s="140"/>
      <c r="AX23" s="140"/>
      <c r="AY23" s="140"/>
      <c r="AZ23" s="140"/>
      <c r="BA23" s="140"/>
      <c r="BB23" s="140" t="s">
        <v>387</v>
      </c>
      <c r="BC23" s="133"/>
      <c r="BD23" s="140"/>
      <c r="BE23" s="141">
        <v>0</v>
      </c>
      <c r="BF23" s="140" t="s">
        <v>356</v>
      </c>
      <c r="BG23" s="140" t="s">
        <v>526</v>
      </c>
      <c r="BH23" s="135" t="s">
        <v>533</v>
      </c>
      <c r="BI23" s="128" t="s">
        <v>100</v>
      </c>
      <c r="BJ23" s="129">
        <v>46163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>
        <v>0</v>
      </c>
      <c r="BP23" s="42"/>
      <c r="BQ23" s="131" t="s">
        <v>551</v>
      </c>
    </row>
    <row r="24" spans="1:69" ht="22.8" hidden="1" x14ac:dyDescent="0.3">
      <c r="A24" s="133">
        <v>20</v>
      </c>
      <c r="B24" s="140" t="s">
        <v>256</v>
      </c>
      <c r="C24" s="140" t="s">
        <v>257</v>
      </c>
      <c r="D24" s="140" t="s">
        <v>258</v>
      </c>
      <c r="E24" s="140" t="s">
        <v>258</v>
      </c>
      <c r="F24" s="140" t="s">
        <v>258</v>
      </c>
      <c r="G24" s="140" t="s">
        <v>259</v>
      </c>
      <c r="H24" s="140" t="s">
        <v>260</v>
      </c>
      <c r="I24" s="140">
        <v>19577</v>
      </c>
      <c r="J24" s="140" t="s">
        <v>292</v>
      </c>
      <c r="K24" s="140">
        <v>19577</v>
      </c>
      <c r="L24" s="140" t="s">
        <v>262</v>
      </c>
      <c r="M24" s="140" t="s">
        <v>263</v>
      </c>
      <c r="N24" s="140">
        <v>28120</v>
      </c>
      <c r="O24" s="140" t="s">
        <v>293</v>
      </c>
      <c r="P24" s="140">
        <v>44258</v>
      </c>
      <c r="Q24" s="140" t="s">
        <v>294</v>
      </c>
      <c r="R24" s="140" t="s">
        <v>266</v>
      </c>
      <c r="S24" s="140" t="s">
        <v>358</v>
      </c>
      <c r="T24" s="140" t="s">
        <v>358</v>
      </c>
      <c r="U24" s="140" t="s">
        <v>321</v>
      </c>
      <c r="V24" s="140" t="s">
        <v>269</v>
      </c>
      <c r="W24" s="140">
        <v>0</v>
      </c>
      <c r="X24" s="140" t="s">
        <v>279</v>
      </c>
      <c r="Y24" s="140">
        <v>358717008</v>
      </c>
      <c r="Z24" s="142" t="s">
        <v>359</v>
      </c>
      <c r="AA24" s="140" t="s">
        <v>481</v>
      </c>
      <c r="AB24" s="141">
        <v>60000</v>
      </c>
      <c r="AC24" s="140" t="s">
        <v>380</v>
      </c>
      <c r="AD24" s="140">
        <v>24</v>
      </c>
      <c r="AE24" s="140" t="s">
        <v>465</v>
      </c>
      <c r="AF24" s="140" t="s">
        <v>482</v>
      </c>
      <c r="AG24" s="140" t="s">
        <v>483</v>
      </c>
      <c r="AH24" s="140" t="s">
        <v>384</v>
      </c>
      <c r="AI24" s="140" t="s">
        <v>484</v>
      </c>
      <c r="AJ24" s="141">
        <v>3160</v>
      </c>
      <c r="AK24" s="141">
        <v>3160</v>
      </c>
      <c r="AL24" s="140" t="s">
        <v>485</v>
      </c>
      <c r="AM24" s="141">
        <v>30623.65</v>
      </c>
      <c r="AN24" s="141">
        <v>13616.35</v>
      </c>
      <c r="AO24" s="141">
        <v>44240</v>
      </c>
      <c r="AP24" s="141">
        <v>29376.35</v>
      </c>
      <c r="AQ24" s="141">
        <v>3328.65</v>
      </c>
      <c r="AR24" s="141">
        <v>32705</v>
      </c>
      <c r="AS24" s="141">
        <v>7909.03</v>
      </c>
      <c r="AT24" s="141">
        <v>1570.97</v>
      </c>
      <c r="AU24" s="141">
        <v>9480</v>
      </c>
      <c r="AV24" s="140">
        <v>17</v>
      </c>
      <c r="AW24" s="140"/>
      <c r="AX24" s="140"/>
      <c r="AY24" s="140"/>
      <c r="AZ24" s="140"/>
      <c r="BA24" s="140"/>
      <c r="BB24" s="140" t="s">
        <v>387</v>
      </c>
      <c r="BC24" s="133"/>
      <c r="BD24" s="140"/>
      <c r="BE24" s="141">
        <v>0</v>
      </c>
      <c r="BF24" s="140" t="s">
        <v>358</v>
      </c>
      <c r="BG24" s="140" t="s">
        <v>527</v>
      </c>
      <c r="BH24" s="135" t="s">
        <v>533</v>
      </c>
      <c r="BI24" s="128" t="s">
        <v>100</v>
      </c>
      <c r="BJ24" s="129">
        <v>46163</v>
      </c>
      <c r="BK24" s="130" t="s">
        <v>104</v>
      </c>
      <c r="BL24" s="128" t="s">
        <v>119</v>
      </c>
      <c r="BM24" s="96" t="s">
        <v>181</v>
      </c>
      <c r="BN24" s="94" t="s">
        <v>222</v>
      </c>
      <c r="BO24" s="130">
        <v>0</v>
      </c>
      <c r="BP24" s="42"/>
      <c r="BQ24" s="131" t="s">
        <v>550</v>
      </c>
    </row>
    <row r="25" spans="1:69" ht="22.8" hidden="1" x14ac:dyDescent="0.3">
      <c r="A25" s="133">
        <v>21</v>
      </c>
      <c r="B25" s="140" t="s">
        <v>256</v>
      </c>
      <c r="C25" s="140" t="s">
        <v>257</v>
      </c>
      <c r="D25" s="140" t="s">
        <v>258</v>
      </c>
      <c r="E25" s="140" t="s">
        <v>258</v>
      </c>
      <c r="F25" s="140" t="s">
        <v>258</v>
      </c>
      <c r="G25" s="140" t="s">
        <v>259</v>
      </c>
      <c r="H25" s="140" t="s">
        <v>260</v>
      </c>
      <c r="I25" s="140">
        <v>170377</v>
      </c>
      <c r="J25" s="140" t="s">
        <v>360</v>
      </c>
      <c r="K25" s="140">
        <v>170377</v>
      </c>
      <c r="L25" s="140" t="s">
        <v>262</v>
      </c>
      <c r="M25" s="140" t="s">
        <v>263</v>
      </c>
      <c r="N25" s="140">
        <v>386790</v>
      </c>
      <c r="O25" s="140" t="s">
        <v>361</v>
      </c>
      <c r="P25" s="140">
        <v>850950</v>
      </c>
      <c r="Q25" s="140" t="s">
        <v>362</v>
      </c>
      <c r="R25" s="140" t="s">
        <v>266</v>
      </c>
      <c r="S25" s="140" t="s">
        <v>363</v>
      </c>
      <c r="T25" s="140" t="s">
        <v>363</v>
      </c>
      <c r="U25" s="140" t="s">
        <v>321</v>
      </c>
      <c r="V25" s="140" t="s">
        <v>287</v>
      </c>
      <c r="W25" s="140">
        <v>0</v>
      </c>
      <c r="X25" s="140" t="s">
        <v>270</v>
      </c>
      <c r="Y25" s="140">
        <v>358878277</v>
      </c>
      <c r="Z25" s="142" t="s">
        <v>364</v>
      </c>
      <c r="AA25" s="140" t="s">
        <v>486</v>
      </c>
      <c r="AB25" s="141">
        <v>27000</v>
      </c>
      <c r="AC25" s="140" t="s">
        <v>459</v>
      </c>
      <c r="AD25" s="140">
        <v>18</v>
      </c>
      <c r="AE25" s="140" t="s">
        <v>414</v>
      </c>
      <c r="AF25" s="140" t="s">
        <v>487</v>
      </c>
      <c r="AG25" s="140" t="s">
        <v>488</v>
      </c>
      <c r="AH25" s="140" t="s">
        <v>400</v>
      </c>
      <c r="AI25" s="140" t="s">
        <v>489</v>
      </c>
      <c r="AJ25" s="141">
        <v>1810</v>
      </c>
      <c r="AK25" s="141">
        <v>1810</v>
      </c>
      <c r="AL25" s="140" t="s">
        <v>490</v>
      </c>
      <c r="AM25" s="141">
        <v>16365.63</v>
      </c>
      <c r="AN25" s="141">
        <v>5354.37</v>
      </c>
      <c r="AO25" s="141">
        <v>21720</v>
      </c>
      <c r="AP25" s="141">
        <v>10634.37</v>
      </c>
      <c r="AQ25" s="141">
        <v>808.63</v>
      </c>
      <c r="AR25" s="141">
        <v>11443</v>
      </c>
      <c r="AS25" s="141">
        <v>8291.3799999999992</v>
      </c>
      <c r="AT25" s="141">
        <v>758.62</v>
      </c>
      <c r="AU25" s="141">
        <v>9050</v>
      </c>
      <c r="AV25" s="140">
        <v>17</v>
      </c>
      <c r="AW25" s="140"/>
      <c r="AX25" s="140"/>
      <c r="AY25" s="140"/>
      <c r="AZ25" s="140"/>
      <c r="BA25" s="140"/>
      <c r="BB25" s="140" t="s">
        <v>387</v>
      </c>
      <c r="BC25" s="133"/>
      <c r="BD25" s="140"/>
      <c r="BE25" s="141">
        <v>0</v>
      </c>
      <c r="BF25" s="140" t="s">
        <v>363</v>
      </c>
      <c r="BG25" s="140" t="s">
        <v>528</v>
      </c>
      <c r="BH25" s="135" t="s">
        <v>533</v>
      </c>
      <c r="BI25" s="128" t="s">
        <v>100</v>
      </c>
      <c r="BJ25" s="129">
        <v>46163</v>
      </c>
      <c r="BK25" s="130" t="s">
        <v>107</v>
      </c>
      <c r="BL25" s="128" t="s">
        <v>119</v>
      </c>
      <c r="BM25" s="96" t="s">
        <v>181</v>
      </c>
      <c r="BN25" s="94" t="s">
        <v>223</v>
      </c>
      <c r="BO25" s="130">
        <v>0</v>
      </c>
      <c r="BP25" s="42"/>
      <c r="BQ25" s="69" t="s">
        <v>545</v>
      </c>
    </row>
    <row r="26" spans="1:69" ht="69" x14ac:dyDescent="0.3">
      <c r="A26" s="133">
        <v>22</v>
      </c>
      <c r="B26" s="140" t="s">
        <v>256</v>
      </c>
      <c r="C26" s="140" t="s">
        <v>257</v>
      </c>
      <c r="D26" s="140" t="s">
        <v>258</v>
      </c>
      <c r="E26" s="140" t="s">
        <v>258</v>
      </c>
      <c r="F26" s="140" t="s">
        <v>258</v>
      </c>
      <c r="G26" s="140" t="s">
        <v>259</v>
      </c>
      <c r="H26" s="140" t="s">
        <v>260</v>
      </c>
      <c r="I26" s="140">
        <v>169709</v>
      </c>
      <c r="J26" s="140" t="s">
        <v>305</v>
      </c>
      <c r="K26" s="140">
        <v>169709</v>
      </c>
      <c r="L26" s="140" t="s">
        <v>306</v>
      </c>
      <c r="M26" s="140" t="s">
        <v>307</v>
      </c>
      <c r="N26" s="140">
        <v>291444</v>
      </c>
      <c r="O26" s="140" t="s">
        <v>308</v>
      </c>
      <c r="P26" s="140">
        <v>434102</v>
      </c>
      <c r="Q26" s="140" t="s">
        <v>365</v>
      </c>
      <c r="R26" s="140" t="s">
        <v>266</v>
      </c>
      <c r="S26" s="140" t="s">
        <v>366</v>
      </c>
      <c r="T26" s="140" t="s">
        <v>366</v>
      </c>
      <c r="U26" s="140" t="s">
        <v>268</v>
      </c>
      <c r="V26" s="140" t="s">
        <v>269</v>
      </c>
      <c r="W26" s="140">
        <v>0</v>
      </c>
      <c r="X26" s="140" t="s">
        <v>270</v>
      </c>
      <c r="Y26" s="140">
        <v>359133369</v>
      </c>
      <c r="Z26" s="142" t="s">
        <v>367</v>
      </c>
      <c r="AA26" s="140" t="s">
        <v>491</v>
      </c>
      <c r="AB26" s="141">
        <v>60000</v>
      </c>
      <c r="AC26" s="140" t="s">
        <v>420</v>
      </c>
      <c r="AD26" s="140">
        <v>24</v>
      </c>
      <c r="AE26" s="140" t="s">
        <v>460</v>
      </c>
      <c r="AF26" s="140" t="s">
        <v>427</v>
      </c>
      <c r="AG26" s="140" t="s">
        <v>492</v>
      </c>
      <c r="AH26" s="140" t="s">
        <v>400</v>
      </c>
      <c r="AI26" s="140" t="s">
        <v>493</v>
      </c>
      <c r="AJ26" s="141">
        <v>3180</v>
      </c>
      <c r="AK26" s="141">
        <v>3180</v>
      </c>
      <c r="AL26" s="140" t="s">
        <v>494</v>
      </c>
      <c r="AM26" s="141">
        <v>26671.06</v>
      </c>
      <c r="AN26" s="141">
        <v>11488.94</v>
      </c>
      <c r="AO26" s="141">
        <v>38160</v>
      </c>
      <c r="AP26" s="141">
        <v>33328.94</v>
      </c>
      <c r="AQ26" s="141">
        <v>4390.0600000000004</v>
      </c>
      <c r="AR26" s="141">
        <v>37719</v>
      </c>
      <c r="AS26" s="141">
        <v>10410.64</v>
      </c>
      <c r="AT26" s="141">
        <v>2309.36</v>
      </c>
      <c r="AU26" s="141">
        <v>12720</v>
      </c>
      <c r="AV26" s="140">
        <v>16</v>
      </c>
      <c r="AW26" s="140"/>
      <c r="AX26" s="140"/>
      <c r="AY26" s="140"/>
      <c r="AZ26" s="140"/>
      <c r="BA26" s="140"/>
      <c r="BB26" s="140" t="s">
        <v>387</v>
      </c>
      <c r="BC26" s="133"/>
      <c r="BD26" s="140"/>
      <c r="BE26" s="141">
        <v>0</v>
      </c>
      <c r="BF26" s="140" t="s">
        <v>366</v>
      </c>
      <c r="BG26" s="140" t="s">
        <v>529</v>
      </c>
      <c r="BH26" s="135" t="s">
        <v>533</v>
      </c>
      <c r="BI26" s="128" t="s">
        <v>100</v>
      </c>
      <c r="BJ26" s="129">
        <v>46163</v>
      </c>
      <c r="BK26" s="130" t="s">
        <v>103</v>
      </c>
      <c r="BL26" s="128" t="s">
        <v>108</v>
      </c>
      <c r="BM26" s="96" t="s">
        <v>181</v>
      </c>
      <c r="BN26" s="94" t="s">
        <v>221</v>
      </c>
      <c r="BO26" s="130">
        <v>9540</v>
      </c>
      <c r="BP26" s="42" t="s">
        <v>183</v>
      </c>
      <c r="BQ26" s="69" t="s">
        <v>549</v>
      </c>
    </row>
    <row r="27" spans="1:69" ht="22.8" x14ac:dyDescent="0.3">
      <c r="A27" s="133">
        <v>23</v>
      </c>
      <c r="B27" s="140" t="s">
        <v>256</v>
      </c>
      <c r="C27" s="140" t="s">
        <v>257</v>
      </c>
      <c r="D27" s="140" t="s">
        <v>258</v>
      </c>
      <c r="E27" s="140" t="s">
        <v>258</v>
      </c>
      <c r="F27" s="140" t="s">
        <v>258</v>
      </c>
      <c r="G27" s="140" t="s">
        <v>259</v>
      </c>
      <c r="H27" s="140" t="s">
        <v>260</v>
      </c>
      <c r="I27" s="140">
        <v>19440</v>
      </c>
      <c r="J27" s="140" t="s">
        <v>368</v>
      </c>
      <c r="K27" s="140">
        <v>19440</v>
      </c>
      <c r="L27" s="140" t="s">
        <v>262</v>
      </c>
      <c r="M27" s="140" t="s">
        <v>263</v>
      </c>
      <c r="N27" s="140">
        <v>365135</v>
      </c>
      <c r="O27" s="140" t="s">
        <v>369</v>
      </c>
      <c r="P27" s="140">
        <v>528413</v>
      </c>
      <c r="Q27" s="140" t="s">
        <v>370</v>
      </c>
      <c r="R27" s="140" t="s">
        <v>266</v>
      </c>
      <c r="S27" s="140" t="s">
        <v>371</v>
      </c>
      <c r="T27" s="140" t="s">
        <v>371</v>
      </c>
      <c r="U27" s="140" t="s">
        <v>268</v>
      </c>
      <c r="V27" s="140" t="s">
        <v>269</v>
      </c>
      <c r="W27" s="140">
        <v>0</v>
      </c>
      <c r="X27" s="140" t="s">
        <v>279</v>
      </c>
      <c r="Y27" s="140">
        <v>359375233</v>
      </c>
      <c r="Z27" s="142" t="s">
        <v>372</v>
      </c>
      <c r="AA27" s="140" t="s">
        <v>495</v>
      </c>
      <c r="AB27" s="141">
        <v>42000</v>
      </c>
      <c r="AC27" s="140" t="s">
        <v>459</v>
      </c>
      <c r="AD27" s="140">
        <v>24</v>
      </c>
      <c r="AE27" s="140" t="s">
        <v>448</v>
      </c>
      <c r="AF27" s="140" t="s">
        <v>496</v>
      </c>
      <c r="AG27" s="140" t="s">
        <v>497</v>
      </c>
      <c r="AH27" s="140" t="s">
        <v>423</v>
      </c>
      <c r="AI27" s="140" t="s">
        <v>498</v>
      </c>
      <c r="AJ27" s="141">
        <v>2240</v>
      </c>
      <c r="AK27" s="141">
        <v>2240</v>
      </c>
      <c r="AL27" s="140" t="s">
        <v>499</v>
      </c>
      <c r="AM27" s="141">
        <v>9809.06</v>
      </c>
      <c r="AN27" s="141">
        <v>5870.94</v>
      </c>
      <c r="AO27" s="141">
        <v>15680</v>
      </c>
      <c r="AP27" s="141">
        <v>32190.94</v>
      </c>
      <c r="AQ27" s="141">
        <v>6264.06</v>
      </c>
      <c r="AR27" s="141">
        <v>38455</v>
      </c>
      <c r="AS27" s="141">
        <v>4979.8</v>
      </c>
      <c r="AT27" s="141">
        <v>1740.2</v>
      </c>
      <c r="AU27" s="141">
        <v>6720</v>
      </c>
      <c r="AV27" s="140">
        <v>10</v>
      </c>
      <c r="AW27" s="140"/>
      <c r="AX27" s="140"/>
      <c r="AY27" s="140"/>
      <c r="AZ27" s="140"/>
      <c r="BA27" s="140"/>
      <c r="BB27" s="140" t="s">
        <v>387</v>
      </c>
      <c r="BC27" s="133"/>
      <c r="BD27" s="140"/>
      <c r="BE27" s="141">
        <v>0</v>
      </c>
      <c r="BF27" s="140" t="s">
        <v>371</v>
      </c>
      <c r="BG27" s="140" t="s">
        <v>530</v>
      </c>
      <c r="BH27" s="135" t="s">
        <v>533</v>
      </c>
      <c r="BI27" s="128" t="s">
        <v>100</v>
      </c>
      <c r="BJ27" s="129">
        <v>46163</v>
      </c>
      <c r="BK27" s="130" t="s">
        <v>103</v>
      </c>
      <c r="BL27" s="128" t="s">
        <v>108</v>
      </c>
      <c r="BM27" s="96" t="s">
        <v>180</v>
      </c>
      <c r="BN27" s="94" t="s">
        <v>221</v>
      </c>
      <c r="BO27" s="130">
        <v>34470</v>
      </c>
      <c r="BP27" s="42" t="s">
        <v>183</v>
      </c>
      <c r="BQ27" s="131" t="s">
        <v>564</v>
      </c>
    </row>
    <row r="28" spans="1:69" ht="22.8" hidden="1" x14ac:dyDescent="0.3">
      <c r="A28" s="133">
        <v>24</v>
      </c>
      <c r="B28" s="140" t="s">
        <v>256</v>
      </c>
      <c r="C28" s="140" t="s">
        <v>257</v>
      </c>
      <c r="D28" s="140" t="s">
        <v>258</v>
      </c>
      <c r="E28" s="140" t="s">
        <v>258</v>
      </c>
      <c r="F28" s="140" t="s">
        <v>258</v>
      </c>
      <c r="G28" s="140" t="s">
        <v>259</v>
      </c>
      <c r="H28" s="140" t="s">
        <v>260</v>
      </c>
      <c r="I28" s="140">
        <v>169709</v>
      </c>
      <c r="J28" s="140" t="s">
        <v>305</v>
      </c>
      <c r="K28" s="140">
        <v>169709</v>
      </c>
      <c r="L28" s="140" t="s">
        <v>316</v>
      </c>
      <c r="M28" s="140" t="s">
        <v>317</v>
      </c>
      <c r="N28" s="140">
        <v>425292</v>
      </c>
      <c r="O28" s="140" t="s">
        <v>373</v>
      </c>
      <c r="P28" s="140">
        <v>800132</v>
      </c>
      <c r="Q28" s="140" t="s">
        <v>374</v>
      </c>
      <c r="R28" s="140" t="s">
        <v>266</v>
      </c>
      <c r="S28" s="140" t="s">
        <v>375</v>
      </c>
      <c r="T28" s="140" t="s">
        <v>375</v>
      </c>
      <c r="U28" s="140" t="s">
        <v>302</v>
      </c>
      <c r="V28" s="140" t="s">
        <v>287</v>
      </c>
      <c r="W28" s="140">
        <v>0</v>
      </c>
      <c r="X28" s="140" t="s">
        <v>279</v>
      </c>
      <c r="Y28" s="140">
        <v>360019590</v>
      </c>
      <c r="Z28" s="142" t="s">
        <v>376</v>
      </c>
      <c r="AA28" s="140" t="s">
        <v>500</v>
      </c>
      <c r="AB28" s="141">
        <v>45000</v>
      </c>
      <c r="AC28" s="140" t="s">
        <v>380</v>
      </c>
      <c r="AD28" s="140">
        <v>24</v>
      </c>
      <c r="AE28" s="140" t="s">
        <v>448</v>
      </c>
      <c r="AF28" s="140" t="s">
        <v>501</v>
      </c>
      <c r="AG28" s="140" t="s">
        <v>502</v>
      </c>
      <c r="AH28" s="140" t="s">
        <v>423</v>
      </c>
      <c r="AI28" s="140" t="s">
        <v>485</v>
      </c>
      <c r="AJ28" s="141">
        <v>2420</v>
      </c>
      <c r="AK28" s="141">
        <v>2420</v>
      </c>
      <c r="AL28" s="140" t="s">
        <v>503</v>
      </c>
      <c r="AM28" s="141">
        <v>5784.21</v>
      </c>
      <c r="AN28" s="141">
        <v>3895.79</v>
      </c>
      <c r="AO28" s="141">
        <v>9680</v>
      </c>
      <c r="AP28" s="141">
        <v>39215.79</v>
      </c>
      <c r="AQ28" s="141">
        <v>9644.2099999999991</v>
      </c>
      <c r="AR28" s="141">
        <v>48860</v>
      </c>
      <c r="AS28" s="141">
        <v>0</v>
      </c>
      <c r="AT28" s="141">
        <v>0</v>
      </c>
      <c r="AU28" s="141">
        <v>0</v>
      </c>
      <c r="AV28" s="140">
        <v>4</v>
      </c>
      <c r="AW28" s="140"/>
      <c r="AX28" s="140"/>
      <c r="AY28" s="140"/>
      <c r="AZ28" s="140"/>
      <c r="BA28" s="140"/>
      <c r="BB28" s="140" t="s">
        <v>387</v>
      </c>
      <c r="BC28" s="133"/>
      <c r="BD28" s="140"/>
      <c r="BE28" s="141">
        <v>0</v>
      </c>
      <c r="BF28" s="140" t="s">
        <v>375</v>
      </c>
      <c r="BG28" s="140" t="s">
        <v>531</v>
      </c>
      <c r="BH28" s="135" t="s">
        <v>533</v>
      </c>
      <c r="BI28" s="128" t="s">
        <v>100</v>
      </c>
      <c r="BJ28" s="129">
        <v>46163</v>
      </c>
      <c r="BK28" s="130" t="s">
        <v>104</v>
      </c>
      <c r="BL28" s="128" t="s">
        <v>119</v>
      </c>
      <c r="BM28" s="96" t="s">
        <v>181</v>
      </c>
      <c r="BN28" s="94" t="s">
        <v>223</v>
      </c>
      <c r="BO28" s="130">
        <v>0</v>
      </c>
      <c r="BP28" s="42"/>
      <c r="BQ28" s="131" t="s">
        <v>563</v>
      </c>
    </row>
    <row r="29" spans="1:69" ht="22.8" hidden="1" x14ac:dyDescent="0.3">
      <c r="A29" s="133">
        <v>25</v>
      </c>
      <c r="B29" s="140" t="s">
        <v>256</v>
      </c>
      <c r="C29" s="140" t="s">
        <v>257</v>
      </c>
      <c r="D29" s="140" t="s">
        <v>258</v>
      </c>
      <c r="E29" s="140" t="s">
        <v>258</v>
      </c>
      <c r="F29" s="140" t="s">
        <v>258</v>
      </c>
      <c r="G29" s="140" t="s">
        <v>259</v>
      </c>
      <c r="H29" s="140" t="s">
        <v>260</v>
      </c>
      <c r="I29" s="140">
        <v>19364</v>
      </c>
      <c r="J29" s="140" t="s">
        <v>281</v>
      </c>
      <c r="K29" s="140">
        <v>19364</v>
      </c>
      <c r="L29" s="140" t="s">
        <v>262</v>
      </c>
      <c r="M29" s="140" t="s">
        <v>263</v>
      </c>
      <c r="N29" s="140">
        <v>473032</v>
      </c>
      <c r="O29" s="140" t="s">
        <v>282</v>
      </c>
      <c r="P29" s="140">
        <v>735916</v>
      </c>
      <c r="Q29" s="140" t="s">
        <v>283</v>
      </c>
      <c r="R29" s="140" t="s">
        <v>266</v>
      </c>
      <c r="S29" s="140" t="s">
        <v>377</v>
      </c>
      <c r="T29" s="140" t="s">
        <v>377</v>
      </c>
      <c r="U29" s="140" t="s">
        <v>268</v>
      </c>
      <c r="V29" s="140" t="s">
        <v>269</v>
      </c>
      <c r="W29" s="140">
        <v>0</v>
      </c>
      <c r="X29" s="140" t="s">
        <v>279</v>
      </c>
      <c r="Y29" s="140">
        <v>360201868</v>
      </c>
      <c r="Z29" s="142" t="s">
        <v>378</v>
      </c>
      <c r="AA29" s="140" t="s">
        <v>504</v>
      </c>
      <c r="AB29" s="141">
        <v>80000</v>
      </c>
      <c r="AC29" s="140" t="s">
        <v>396</v>
      </c>
      <c r="AD29" s="140">
        <v>24</v>
      </c>
      <c r="AE29" s="140" t="s">
        <v>460</v>
      </c>
      <c r="AF29" s="140" t="s">
        <v>505</v>
      </c>
      <c r="AG29" s="140" t="s">
        <v>506</v>
      </c>
      <c r="AH29" s="140" t="s">
        <v>400</v>
      </c>
      <c r="AI29" s="140" t="s">
        <v>507</v>
      </c>
      <c r="AJ29" s="141">
        <v>4270</v>
      </c>
      <c r="AK29" s="141">
        <v>4270</v>
      </c>
      <c r="AL29" s="140" t="s">
        <v>430</v>
      </c>
      <c r="AM29" s="141">
        <v>8330.0499999999993</v>
      </c>
      <c r="AN29" s="141">
        <v>4479.95</v>
      </c>
      <c r="AO29" s="141">
        <v>12810</v>
      </c>
      <c r="AP29" s="141">
        <v>71669.95</v>
      </c>
      <c r="AQ29" s="141">
        <v>17514.05</v>
      </c>
      <c r="AR29" s="141">
        <v>89184</v>
      </c>
      <c r="AS29" s="141">
        <v>0</v>
      </c>
      <c r="AT29" s="141">
        <v>0</v>
      </c>
      <c r="AU29" s="141">
        <v>0</v>
      </c>
      <c r="AV29" s="140">
        <v>3</v>
      </c>
      <c r="AW29" s="140"/>
      <c r="AX29" s="140"/>
      <c r="AY29" s="140"/>
      <c r="AZ29" s="140"/>
      <c r="BA29" s="140"/>
      <c r="BB29" s="140" t="s">
        <v>387</v>
      </c>
      <c r="BC29" s="133"/>
      <c r="BD29" s="140"/>
      <c r="BE29" s="141">
        <v>0</v>
      </c>
      <c r="BF29" s="140" t="s">
        <v>377</v>
      </c>
      <c r="BG29" s="140" t="s">
        <v>532</v>
      </c>
      <c r="BH29" s="135" t="s">
        <v>533</v>
      </c>
      <c r="BI29" s="128" t="s">
        <v>100</v>
      </c>
      <c r="BJ29" s="129">
        <v>46163</v>
      </c>
      <c r="BK29" s="130" t="s">
        <v>104</v>
      </c>
      <c r="BL29" s="128" t="s">
        <v>119</v>
      </c>
      <c r="BM29" s="96" t="s">
        <v>181</v>
      </c>
      <c r="BN29" s="94" t="s">
        <v>223</v>
      </c>
      <c r="BO29" s="130">
        <v>0</v>
      </c>
      <c r="BP29" s="42"/>
      <c r="BQ29" s="131" t="s">
        <v>563</v>
      </c>
    </row>
    <row r="30" spans="1:69" ht="41.4" x14ac:dyDescent="0.3">
      <c r="A30" s="133">
        <v>26</v>
      </c>
      <c r="B30" s="140" t="s">
        <v>256</v>
      </c>
      <c r="C30" s="140" t="s">
        <v>257</v>
      </c>
      <c r="D30" s="140" t="s">
        <v>258</v>
      </c>
      <c r="E30" s="140" t="s">
        <v>258</v>
      </c>
      <c r="F30" s="140" t="s">
        <v>258</v>
      </c>
      <c r="G30" s="140" t="s">
        <v>259</v>
      </c>
      <c r="H30" s="140" t="s">
        <v>260</v>
      </c>
      <c r="I30" s="140">
        <v>19463</v>
      </c>
      <c r="J30" s="140" t="s">
        <v>272</v>
      </c>
      <c r="K30" s="140">
        <v>19463</v>
      </c>
      <c r="L30" s="140" t="s">
        <v>273</v>
      </c>
      <c r="M30" s="140" t="s">
        <v>274</v>
      </c>
      <c r="N30" s="140">
        <v>28006</v>
      </c>
      <c r="O30" s="140" t="s">
        <v>323</v>
      </c>
      <c r="P30" s="140">
        <v>44118</v>
      </c>
      <c r="Q30" s="140" t="s">
        <v>324</v>
      </c>
      <c r="R30" s="140" t="s">
        <v>266</v>
      </c>
      <c r="S30" s="140" t="s">
        <v>568</v>
      </c>
      <c r="T30" s="140" t="s">
        <v>568</v>
      </c>
      <c r="U30" s="140" t="s">
        <v>321</v>
      </c>
      <c r="V30" s="140" t="s">
        <v>269</v>
      </c>
      <c r="W30" s="140">
        <v>541</v>
      </c>
      <c r="X30" s="140" t="s">
        <v>270</v>
      </c>
      <c r="Y30" s="140">
        <v>351551509</v>
      </c>
      <c r="Z30" s="142" t="s">
        <v>569</v>
      </c>
      <c r="AA30" s="140" t="s">
        <v>570</v>
      </c>
      <c r="AB30" s="141">
        <v>63000</v>
      </c>
      <c r="AC30" s="140" t="s">
        <v>389</v>
      </c>
      <c r="AD30" s="140">
        <v>24</v>
      </c>
      <c r="AE30" s="140" t="s">
        <v>381</v>
      </c>
      <c r="AF30" s="140" t="s">
        <v>571</v>
      </c>
      <c r="AG30" s="140" t="s">
        <v>572</v>
      </c>
      <c r="AH30" s="140" t="s">
        <v>392</v>
      </c>
      <c r="AI30" s="140" t="s">
        <v>573</v>
      </c>
      <c r="AJ30" s="141">
        <v>3400</v>
      </c>
      <c r="AK30" s="141">
        <v>3400</v>
      </c>
      <c r="AL30" s="140" t="s">
        <v>574</v>
      </c>
      <c r="AM30" s="141">
        <v>63000</v>
      </c>
      <c r="AN30" s="141">
        <v>19174</v>
      </c>
      <c r="AO30" s="141">
        <v>82174</v>
      </c>
      <c r="AP30" s="141">
        <v>0</v>
      </c>
      <c r="AQ30" s="141">
        <v>0</v>
      </c>
      <c r="AR30" s="141">
        <v>0</v>
      </c>
      <c r="AS30" s="141">
        <v>0</v>
      </c>
      <c r="AT30" s="141">
        <v>0</v>
      </c>
      <c r="AU30" s="141">
        <v>0</v>
      </c>
      <c r="AV30" s="140">
        <v>35</v>
      </c>
      <c r="AW30" s="140"/>
      <c r="AX30" s="140"/>
      <c r="AY30" s="140"/>
      <c r="AZ30" s="140"/>
      <c r="BA30" s="140"/>
      <c r="BB30" s="140" t="s">
        <v>575</v>
      </c>
      <c r="BC30" s="133"/>
      <c r="BD30" s="140" t="s">
        <v>576</v>
      </c>
      <c r="BE30" s="141">
        <v>63000</v>
      </c>
      <c r="BF30" s="140" t="s">
        <v>568</v>
      </c>
      <c r="BG30" s="140" t="s">
        <v>577</v>
      </c>
      <c r="BH30" s="135" t="s">
        <v>533</v>
      </c>
      <c r="BI30" s="128" t="s">
        <v>100</v>
      </c>
      <c r="BJ30" s="129">
        <v>46163</v>
      </c>
      <c r="BK30" s="130" t="s">
        <v>103</v>
      </c>
      <c r="BL30" s="128" t="s">
        <v>108</v>
      </c>
      <c r="BM30" s="96" t="s">
        <v>180</v>
      </c>
      <c r="BN30" s="94" t="s">
        <v>221</v>
      </c>
      <c r="BO30" s="130">
        <v>3970</v>
      </c>
      <c r="BP30" s="42" t="s">
        <v>182</v>
      </c>
      <c r="BQ30" s="69" t="s">
        <v>578</v>
      </c>
    </row>
    <row r="31" spans="1:69" ht="22.8" x14ac:dyDescent="0.3">
      <c r="A31" s="133">
        <v>27</v>
      </c>
      <c r="B31" s="140" t="s">
        <v>256</v>
      </c>
      <c r="C31" s="140" t="s">
        <v>257</v>
      </c>
      <c r="D31" s="140" t="s">
        <v>258</v>
      </c>
      <c r="E31" s="140" t="s">
        <v>258</v>
      </c>
      <c r="F31" s="140" t="s">
        <v>258</v>
      </c>
      <c r="G31" s="140" t="s">
        <v>259</v>
      </c>
      <c r="H31" s="140" t="s">
        <v>260</v>
      </c>
      <c r="I31" s="140">
        <v>19340</v>
      </c>
      <c r="J31" s="140" t="s">
        <v>590</v>
      </c>
      <c r="K31" s="140">
        <v>19340</v>
      </c>
      <c r="L31" s="140" t="s">
        <v>316</v>
      </c>
      <c r="M31" s="140" t="s">
        <v>317</v>
      </c>
      <c r="N31" s="140">
        <v>27986</v>
      </c>
      <c r="O31" s="140" t="s">
        <v>591</v>
      </c>
      <c r="P31" s="140">
        <v>44097</v>
      </c>
      <c r="Q31" s="140" t="s">
        <v>592</v>
      </c>
      <c r="R31" s="140" t="s">
        <v>266</v>
      </c>
      <c r="S31" s="140" t="s">
        <v>593</v>
      </c>
      <c r="T31" s="140" t="s">
        <v>593</v>
      </c>
      <c r="U31" s="140" t="s">
        <v>268</v>
      </c>
      <c r="V31" s="140" t="s">
        <v>287</v>
      </c>
      <c r="W31" s="140">
        <v>0</v>
      </c>
      <c r="X31" s="140" t="s">
        <v>594</v>
      </c>
      <c r="Y31" s="140">
        <v>356886722</v>
      </c>
      <c r="Z31" s="142" t="s">
        <v>595</v>
      </c>
      <c r="AA31" s="140" t="s">
        <v>451</v>
      </c>
      <c r="AB31" s="141">
        <v>16000</v>
      </c>
      <c r="AC31" s="140" t="s">
        <v>442</v>
      </c>
      <c r="AD31" s="140">
        <v>12</v>
      </c>
      <c r="AE31" s="140" t="s">
        <v>381</v>
      </c>
      <c r="AF31" s="140" t="s">
        <v>596</v>
      </c>
      <c r="AG31" s="140" t="s">
        <v>597</v>
      </c>
      <c r="AH31" s="140" t="s">
        <v>384</v>
      </c>
      <c r="AI31" s="140" t="s">
        <v>472</v>
      </c>
      <c r="AJ31" s="141">
        <v>1520</v>
      </c>
      <c r="AK31" s="141">
        <v>1520</v>
      </c>
      <c r="AL31" s="140" t="s">
        <v>598</v>
      </c>
      <c r="AM31" s="141">
        <v>2205</v>
      </c>
      <c r="AN31" s="141">
        <v>695</v>
      </c>
      <c r="AO31" s="141">
        <v>2900</v>
      </c>
      <c r="AP31" s="141">
        <v>13795</v>
      </c>
      <c r="AQ31" s="141">
        <v>1605</v>
      </c>
      <c r="AR31" s="141">
        <v>15400</v>
      </c>
      <c r="AS31" s="141">
        <v>13795</v>
      </c>
      <c r="AT31" s="141">
        <v>1605</v>
      </c>
      <c r="AU31" s="141">
        <v>15400</v>
      </c>
      <c r="AV31" s="140">
        <v>23</v>
      </c>
      <c r="AW31" s="140"/>
      <c r="AX31" s="140"/>
      <c r="AY31" s="140"/>
      <c r="AZ31" s="140"/>
      <c r="BA31" s="140"/>
      <c r="BB31" s="140" t="s">
        <v>387</v>
      </c>
      <c r="BC31" s="140" t="s">
        <v>599</v>
      </c>
      <c r="BD31" s="140" t="s">
        <v>600</v>
      </c>
      <c r="BE31" s="141">
        <v>16000</v>
      </c>
      <c r="BF31" s="140" t="s">
        <v>593</v>
      </c>
      <c r="BG31" s="140" t="s">
        <v>601</v>
      </c>
      <c r="BH31" s="135" t="s">
        <v>533</v>
      </c>
      <c r="BI31" s="128" t="s">
        <v>100</v>
      </c>
      <c r="BJ31" s="129">
        <v>46163</v>
      </c>
      <c r="BK31" s="130" t="s">
        <v>103</v>
      </c>
      <c r="BL31" s="128" t="s">
        <v>108</v>
      </c>
      <c r="BM31" s="96" t="s">
        <v>181</v>
      </c>
      <c r="BN31" s="94" t="s">
        <v>221</v>
      </c>
      <c r="BO31" s="130">
        <v>16000</v>
      </c>
      <c r="BP31" s="42" t="s">
        <v>183</v>
      </c>
      <c r="BQ31" s="131" t="s">
        <v>602</v>
      </c>
    </row>
    <row r="32" spans="1:69" ht="22.8" hidden="1" x14ac:dyDescent="0.3">
      <c r="A32" s="133">
        <v>28</v>
      </c>
      <c r="B32" s="140" t="s">
        <v>256</v>
      </c>
      <c r="C32" s="140" t="s">
        <v>257</v>
      </c>
      <c r="D32" s="140" t="s">
        <v>258</v>
      </c>
      <c r="E32" s="140" t="s">
        <v>258</v>
      </c>
      <c r="F32" s="140" t="s">
        <v>258</v>
      </c>
      <c r="G32" s="140" t="s">
        <v>259</v>
      </c>
      <c r="H32" s="140" t="s">
        <v>260</v>
      </c>
      <c r="I32" s="140">
        <v>19364</v>
      </c>
      <c r="J32" s="140" t="s">
        <v>281</v>
      </c>
      <c r="K32" s="140">
        <v>19364</v>
      </c>
      <c r="L32" s="140" t="s">
        <v>316</v>
      </c>
      <c r="M32" s="140" t="s">
        <v>317</v>
      </c>
      <c r="N32" s="140">
        <v>27978</v>
      </c>
      <c r="O32" s="140" t="s">
        <v>603</v>
      </c>
      <c r="P32" s="140">
        <v>44088</v>
      </c>
      <c r="Q32" s="140" t="s">
        <v>604</v>
      </c>
      <c r="R32" s="140" t="s">
        <v>266</v>
      </c>
      <c r="S32" s="140" t="s">
        <v>605</v>
      </c>
      <c r="T32" s="140" t="s">
        <v>605</v>
      </c>
      <c r="U32" s="140" t="s">
        <v>302</v>
      </c>
      <c r="V32" s="140" t="s">
        <v>287</v>
      </c>
      <c r="W32" s="140">
        <v>0</v>
      </c>
      <c r="X32" s="140" t="s">
        <v>606</v>
      </c>
      <c r="Y32" s="140">
        <v>356691846</v>
      </c>
      <c r="Z32" s="142" t="s">
        <v>607</v>
      </c>
      <c r="AA32" s="140" t="s">
        <v>434</v>
      </c>
      <c r="AB32" s="141">
        <v>42000</v>
      </c>
      <c r="AC32" s="140" t="s">
        <v>431</v>
      </c>
      <c r="AD32" s="140">
        <v>24</v>
      </c>
      <c r="AE32" s="140" t="s">
        <v>414</v>
      </c>
      <c r="AF32" s="140" t="s">
        <v>631</v>
      </c>
      <c r="AG32" s="140" t="s">
        <v>632</v>
      </c>
      <c r="AH32" s="140" t="s">
        <v>384</v>
      </c>
      <c r="AI32" s="140" t="s">
        <v>451</v>
      </c>
      <c r="AJ32" s="141">
        <v>2240</v>
      </c>
      <c r="AK32" s="141">
        <v>2240</v>
      </c>
      <c r="AL32" s="140" t="s">
        <v>633</v>
      </c>
      <c r="AM32" s="141">
        <v>39708.83</v>
      </c>
      <c r="AN32" s="141">
        <v>11811.17</v>
      </c>
      <c r="AO32" s="141">
        <v>51520</v>
      </c>
      <c r="AP32" s="141">
        <v>2291.17</v>
      </c>
      <c r="AQ32" s="141">
        <v>44.83</v>
      </c>
      <c r="AR32" s="141">
        <v>2336</v>
      </c>
      <c r="AS32" s="141">
        <v>0</v>
      </c>
      <c r="AT32" s="141">
        <v>0</v>
      </c>
      <c r="AU32" s="141">
        <v>0</v>
      </c>
      <c r="AV32" s="140">
        <v>23</v>
      </c>
      <c r="AW32" s="140"/>
      <c r="AX32" s="140"/>
      <c r="AY32" s="140"/>
      <c r="AZ32" s="140"/>
      <c r="BA32" s="140"/>
      <c r="BB32" s="140" t="s">
        <v>387</v>
      </c>
      <c r="BC32" s="133"/>
      <c r="BD32" s="140"/>
      <c r="BE32" s="141">
        <v>0</v>
      </c>
      <c r="BF32" s="140" t="s">
        <v>605</v>
      </c>
      <c r="BG32" s="140" t="s">
        <v>655</v>
      </c>
      <c r="BH32" s="134" t="s">
        <v>663</v>
      </c>
      <c r="BI32" s="128" t="s">
        <v>100</v>
      </c>
      <c r="BJ32" s="129">
        <v>46164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>
        <v>0</v>
      </c>
      <c r="BP32" s="42"/>
      <c r="BQ32" s="69" t="s">
        <v>664</v>
      </c>
    </row>
    <row r="33" spans="1:69" ht="22.8" hidden="1" x14ac:dyDescent="0.3">
      <c r="A33" s="133">
        <v>29</v>
      </c>
      <c r="B33" s="140" t="s">
        <v>256</v>
      </c>
      <c r="C33" s="140" t="s">
        <v>257</v>
      </c>
      <c r="D33" s="140" t="s">
        <v>258</v>
      </c>
      <c r="E33" s="140" t="s">
        <v>258</v>
      </c>
      <c r="F33" s="140" t="s">
        <v>258</v>
      </c>
      <c r="G33" s="140" t="s">
        <v>259</v>
      </c>
      <c r="H33" s="140" t="s">
        <v>260</v>
      </c>
      <c r="I33" s="140">
        <v>19546</v>
      </c>
      <c r="J33" s="140" t="s">
        <v>272</v>
      </c>
      <c r="K33" s="140">
        <v>19546</v>
      </c>
      <c r="L33" s="140" t="s">
        <v>273</v>
      </c>
      <c r="M33" s="140" t="s">
        <v>274</v>
      </c>
      <c r="N33" s="140">
        <v>28140</v>
      </c>
      <c r="O33" s="140" t="s">
        <v>608</v>
      </c>
      <c r="P33" s="140">
        <v>44281</v>
      </c>
      <c r="Q33" s="140" t="s">
        <v>609</v>
      </c>
      <c r="R33" s="140" t="s">
        <v>266</v>
      </c>
      <c r="S33" s="140" t="s">
        <v>610</v>
      </c>
      <c r="T33" s="140" t="s">
        <v>610</v>
      </c>
      <c r="U33" s="140" t="s">
        <v>268</v>
      </c>
      <c r="V33" s="140" t="s">
        <v>287</v>
      </c>
      <c r="W33" s="140">
        <v>0</v>
      </c>
      <c r="X33" s="140" t="s">
        <v>326</v>
      </c>
      <c r="Y33" s="140">
        <v>356704196</v>
      </c>
      <c r="Z33" s="142" t="s">
        <v>611</v>
      </c>
      <c r="AA33" s="140" t="s">
        <v>426</v>
      </c>
      <c r="AB33" s="141">
        <v>48000</v>
      </c>
      <c r="AC33" s="140" t="s">
        <v>389</v>
      </c>
      <c r="AD33" s="140">
        <v>30</v>
      </c>
      <c r="AE33" s="140" t="s">
        <v>634</v>
      </c>
      <c r="AF33" s="140" t="s">
        <v>635</v>
      </c>
      <c r="AG33" s="140" t="s">
        <v>636</v>
      </c>
      <c r="AH33" s="140" t="s">
        <v>392</v>
      </c>
      <c r="AI33" s="140" t="s">
        <v>637</v>
      </c>
      <c r="AJ33" s="141">
        <v>2170</v>
      </c>
      <c r="AK33" s="141">
        <v>2170</v>
      </c>
      <c r="AL33" s="140" t="s">
        <v>638</v>
      </c>
      <c r="AM33" s="141">
        <v>35971.4</v>
      </c>
      <c r="AN33" s="141">
        <v>16108.6</v>
      </c>
      <c r="AO33" s="141">
        <v>52080</v>
      </c>
      <c r="AP33" s="141">
        <v>12028.6</v>
      </c>
      <c r="AQ33" s="141">
        <v>884.4</v>
      </c>
      <c r="AR33" s="141">
        <v>12913</v>
      </c>
      <c r="AS33" s="141">
        <v>0</v>
      </c>
      <c r="AT33" s="141">
        <v>0</v>
      </c>
      <c r="AU33" s="141">
        <v>0</v>
      </c>
      <c r="AV33" s="140">
        <v>24</v>
      </c>
      <c r="AW33" s="140"/>
      <c r="AX33" s="140"/>
      <c r="AY33" s="140"/>
      <c r="AZ33" s="140"/>
      <c r="BA33" s="140"/>
      <c r="BB33" s="140" t="s">
        <v>387</v>
      </c>
      <c r="BC33" s="133"/>
      <c r="BD33" s="140"/>
      <c r="BE33" s="141">
        <v>0</v>
      </c>
      <c r="BF33" s="140" t="s">
        <v>610</v>
      </c>
      <c r="BG33" s="140" t="s">
        <v>656</v>
      </c>
      <c r="BH33" s="134" t="s">
        <v>663</v>
      </c>
      <c r="BI33" s="128" t="s">
        <v>100</v>
      </c>
      <c r="BJ33" s="129">
        <v>46164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>
        <v>0</v>
      </c>
      <c r="BP33" s="42"/>
      <c r="BQ33" s="69" t="s">
        <v>664</v>
      </c>
    </row>
    <row r="34" spans="1:69" ht="22.8" hidden="1" x14ac:dyDescent="0.3">
      <c r="A34" s="133">
        <v>30</v>
      </c>
      <c r="B34" s="140" t="s">
        <v>256</v>
      </c>
      <c r="C34" s="140" t="s">
        <v>257</v>
      </c>
      <c r="D34" s="140" t="s">
        <v>258</v>
      </c>
      <c r="E34" s="140" t="s">
        <v>258</v>
      </c>
      <c r="F34" s="140" t="s">
        <v>258</v>
      </c>
      <c r="G34" s="140" t="s">
        <v>259</v>
      </c>
      <c r="H34" s="140" t="s">
        <v>260</v>
      </c>
      <c r="I34" s="140">
        <v>19367</v>
      </c>
      <c r="J34" s="140" t="s">
        <v>281</v>
      </c>
      <c r="K34" s="140">
        <v>19367</v>
      </c>
      <c r="L34" s="140" t="s">
        <v>316</v>
      </c>
      <c r="M34" s="140" t="s">
        <v>317</v>
      </c>
      <c r="N34" s="140">
        <v>27932</v>
      </c>
      <c r="O34" s="140" t="s">
        <v>318</v>
      </c>
      <c r="P34" s="140">
        <v>44037</v>
      </c>
      <c r="Q34" s="140" t="s">
        <v>319</v>
      </c>
      <c r="R34" s="140" t="s">
        <v>266</v>
      </c>
      <c r="S34" s="140" t="s">
        <v>612</v>
      </c>
      <c r="T34" s="140" t="s">
        <v>612</v>
      </c>
      <c r="U34" s="140" t="s">
        <v>321</v>
      </c>
      <c r="V34" s="140" t="s">
        <v>287</v>
      </c>
      <c r="W34" s="140">
        <v>0</v>
      </c>
      <c r="X34" s="140" t="s">
        <v>279</v>
      </c>
      <c r="Y34" s="140">
        <v>357490743</v>
      </c>
      <c r="Z34" s="142" t="s">
        <v>613</v>
      </c>
      <c r="AA34" s="140" t="s">
        <v>451</v>
      </c>
      <c r="AB34" s="141">
        <v>65000</v>
      </c>
      <c r="AC34" s="140" t="s">
        <v>431</v>
      </c>
      <c r="AD34" s="140">
        <v>24</v>
      </c>
      <c r="AE34" s="140" t="s">
        <v>460</v>
      </c>
      <c r="AF34" s="140" t="s">
        <v>432</v>
      </c>
      <c r="AG34" s="140" t="s">
        <v>433</v>
      </c>
      <c r="AH34" s="140" t="s">
        <v>400</v>
      </c>
      <c r="AI34" s="140" t="s">
        <v>468</v>
      </c>
      <c r="AJ34" s="141">
        <v>3470</v>
      </c>
      <c r="AK34" s="141">
        <v>3470</v>
      </c>
      <c r="AL34" s="140" t="s">
        <v>633</v>
      </c>
      <c r="AM34" s="141">
        <v>58045.05</v>
      </c>
      <c r="AN34" s="141">
        <v>18294.95</v>
      </c>
      <c r="AO34" s="141">
        <v>76340</v>
      </c>
      <c r="AP34" s="141">
        <v>6954.95</v>
      </c>
      <c r="AQ34" s="141">
        <v>221.05</v>
      </c>
      <c r="AR34" s="141">
        <v>7176</v>
      </c>
      <c r="AS34" s="141">
        <v>0</v>
      </c>
      <c r="AT34" s="141">
        <v>0</v>
      </c>
      <c r="AU34" s="141">
        <v>0</v>
      </c>
      <c r="AV34" s="140">
        <v>22</v>
      </c>
      <c r="AW34" s="140"/>
      <c r="AX34" s="140"/>
      <c r="AY34" s="140"/>
      <c r="AZ34" s="140"/>
      <c r="BA34" s="140"/>
      <c r="BB34" s="140" t="s">
        <v>387</v>
      </c>
      <c r="BC34" s="133"/>
      <c r="BD34" s="140"/>
      <c r="BE34" s="141">
        <v>0</v>
      </c>
      <c r="BF34" s="140" t="s">
        <v>612</v>
      </c>
      <c r="BG34" s="140" t="s">
        <v>657</v>
      </c>
      <c r="BH34" s="134" t="s">
        <v>663</v>
      </c>
      <c r="BI34" s="128" t="s">
        <v>100</v>
      </c>
      <c r="BJ34" s="129">
        <v>46164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0">
        <v>0</v>
      </c>
      <c r="BP34" s="42"/>
      <c r="BQ34" s="69" t="s">
        <v>664</v>
      </c>
    </row>
    <row r="35" spans="1:69" ht="22.8" hidden="1" x14ac:dyDescent="0.3">
      <c r="A35" s="133">
        <v>31</v>
      </c>
      <c r="B35" s="140" t="s">
        <v>256</v>
      </c>
      <c r="C35" s="140" t="s">
        <v>257</v>
      </c>
      <c r="D35" s="140" t="s">
        <v>258</v>
      </c>
      <c r="E35" s="140" t="s">
        <v>258</v>
      </c>
      <c r="F35" s="140" t="s">
        <v>258</v>
      </c>
      <c r="G35" s="140" t="s">
        <v>259</v>
      </c>
      <c r="H35" s="140" t="s">
        <v>260</v>
      </c>
      <c r="I35" s="140">
        <v>170377</v>
      </c>
      <c r="J35" s="140" t="s">
        <v>360</v>
      </c>
      <c r="K35" s="140">
        <v>170377</v>
      </c>
      <c r="L35" s="140" t="s">
        <v>262</v>
      </c>
      <c r="M35" s="140" t="s">
        <v>263</v>
      </c>
      <c r="N35" s="140">
        <v>386790</v>
      </c>
      <c r="O35" s="140" t="s">
        <v>361</v>
      </c>
      <c r="P35" s="140">
        <v>850950</v>
      </c>
      <c r="Q35" s="140" t="s">
        <v>362</v>
      </c>
      <c r="R35" s="140" t="s">
        <v>266</v>
      </c>
      <c r="S35" s="140" t="s">
        <v>614</v>
      </c>
      <c r="T35" s="140" t="s">
        <v>614</v>
      </c>
      <c r="U35" s="140" t="s">
        <v>268</v>
      </c>
      <c r="V35" s="140" t="s">
        <v>269</v>
      </c>
      <c r="W35" s="140">
        <v>0</v>
      </c>
      <c r="X35" s="140" t="s">
        <v>606</v>
      </c>
      <c r="Y35" s="140">
        <v>357543855</v>
      </c>
      <c r="Z35" s="142" t="s">
        <v>615</v>
      </c>
      <c r="AA35" s="140" t="s">
        <v>451</v>
      </c>
      <c r="AB35" s="141">
        <v>51000</v>
      </c>
      <c r="AC35" s="140" t="s">
        <v>459</v>
      </c>
      <c r="AD35" s="140">
        <v>24</v>
      </c>
      <c r="AE35" s="140" t="s">
        <v>460</v>
      </c>
      <c r="AF35" s="140" t="s">
        <v>470</v>
      </c>
      <c r="AG35" s="140" t="s">
        <v>471</v>
      </c>
      <c r="AH35" s="140" t="s">
        <v>400</v>
      </c>
      <c r="AI35" s="140" t="s">
        <v>639</v>
      </c>
      <c r="AJ35" s="141">
        <v>2720</v>
      </c>
      <c r="AK35" s="141">
        <v>2720</v>
      </c>
      <c r="AL35" s="140" t="s">
        <v>640</v>
      </c>
      <c r="AM35" s="141">
        <v>45253.26</v>
      </c>
      <c r="AN35" s="141">
        <v>14586.74</v>
      </c>
      <c r="AO35" s="141">
        <v>59840</v>
      </c>
      <c r="AP35" s="141">
        <v>5746.74</v>
      </c>
      <c r="AQ35" s="141">
        <v>187.26</v>
      </c>
      <c r="AR35" s="141">
        <v>5934</v>
      </c>
      <c r="AS35" s="141">
        <v>0</v>
      </c>
      <c r="AT35" s="141">
        <v>0</v>
      </c>
      <c r="AU35" s="141">
        <v>0</v>
      </c>
      <c r="AV35" s="140">
        <v>22</v>
      </c>
      <c r="AW35" s="140"/>
      <c r="AX35" s="140"/>
      <c r="AY35" s="140"/>
      <c r="AZ35" s="140"/>
      <c r="BA35" s="140"/>
      <c r="BB35" s="140" t="s">
        <v>387</v>
      </c>
      <c r="BC35" s="133"/>
      <c r="BD35" s="140"/>
      <c r="BE35" s="141">
        <v>0</v>
      </c>
      <c r="BF35" s="140" t="s">
        <v>614</v>
      </c>
      <c r="BG35" s="140" t="s">
        <v>658</v>
      </c>
      <c r="BH35" s="134" t="s">
        <v>663</v>
      </c>
      <c r="BI35" s="128" t="s">
        <v>100</v>
      </c>
      <c r="BJ35" s="129">
        <v>46164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>
        <v>0</v>
      </c>
      <c r="BP35" s="42"/>
      <c r="BQ35" s="69" t="s">
        <v>664</v>
      </c>
    </row>
    <row r="36" spans="1:69" ht="22.8" hidden="1" x14ac:dyDescent="0.3">
      <c r="A36" s="133">
        <v>32</v>
      </c>
      <c r="B36" s="140" t="s">
        <v>256</v>
      </c>
      <c r="C36" s="140" t="s">
        <v>257</v>
      </c>
      <c r="D36" s="140" t="s">
        <v>258</v>
      </c>
      <c r="E36" s="140" t="s">
        <v>258</v>
      </c>
      <c r="F36" s="140" t="s">
        <v>258</v>
      </c>
      <c r="G36" s="140" t="s">
        <v>259</v>
      </c>
      <c r="H36" s="140" t="s">
        <v>260</v>
      </c>
      <c r="I36" s="140">
        <v>170377</v>
      </c>
      <c r="J36" s="140" t="s">
        <v>360</v>
      </c>
      <c r="K36" s="140">
        <v>170377</v>
      </c>
      <c r="L36" s="140" t="s">
        <v>262</v>
      </c>
      <c r="M36" s="140" t="s">
        <v>263</v>
      </c>
      <c r="N36" s="140">
        <v>386790</v>
      </c>
      <c r="O36" s="140" t="s">
        <v>361</v>
      </c>
      <c r="P36" s="140">
        <v>850950</v>
      </c>
      <c r="Q36" s="140" t="s">
        <v>362</v>
      </c>
      <c r="R36" s="140" t="s">
        <v>266</v>
      </c>
      <c r="S36" s="140" t="s">
        <v>616</v>
      </c>
      <c r="T36" s="140" t="s">
        <v>616</v>
      </c>
      <c r="U36" s="140" t="s">
        <v>268</v>
      </c>
      <c r="V36" s="140" t="s">
        <v>269</v>
      </c>
      <c r="W36" s="140">
        <v>0</v>
      </c>
      <c r="X36" s="140" t="s">
        <v>326</v>
      </c>
      <c r="Y36" s="140">
        <v>358084863</v>
      </c>
      <c r="Z36" s="142" t="s">
        <v>617</v>
      </c>
      <c r="AA36" s="140" t="s">
        <v>598</v>
      </c>
      <c r="AB36" s="141">
        <v>65000</v>
      </c>
      <c r="AC36" s="140" t="s">
        <v>459</v>
      </c>
      <c r="AD36" s="140">
        <v>24</v>
      </c>
      <c r="AE36" s="140" t="s">
        <v>460</v>
      </c>
      <c r="AF36" s="140" t="s">
        <v>470</v>
      </c>
      <c r="AG36" s="140" t="s">
        <v>641</v>
      </c>
      <c r="AH36" s="140" t="s">
        <v>400</v>
      </c>
      <c r="AI36" s="140" t="s">
        <v>642</v>
      </c>
      <c r="AJ36" s="141">
        <v>3460</v>
      </c>
      <c r="AK36" s="141">
        <v>3460</v>
      </c>
      <c r="AL36" s="140" t="s">
        <v>643</v>
      </c>
      <c r="AM36" s="141">
        <v>51397.43</v>
      </c>
      <c r="AN36" s="141">
        <v>17802.57</v>
      </c>
      <c r="AO36" s="141">
        <v>69200</v>
      </c>
      <c r="AP36" s="141">
        <v>13602.57</v>
      </c>
      <c r="AQ36" s="141">
        <v>730.43</v>
      </c>
      <c r="AR36" s="141">
        <v>14333</v>
      </c>
      <c r="AS36" s="141">
        <v>0</v>
      </c>
      <c r="AT36" s="141">
        <v>0</v>
      </c>
      <c r="AU36" s="141">
        <v>0</v>
      </c>
      <c r="AV36" s="140">
        <v>20</v>
      </c>
      <c r="AW36" s="140"/>
      <c r="AX36" s="140"/>
      <c r="AY36" s="140"/>
      <c r="AZ36" s="140"/>
      <c r="BA36" s="140"/>
      <c r="BB36" s="140" t="s">
        <v>387</v>
      </c>
      <c r="BC36" s="133"/>
      <c r="BD36" s="140"/>
      <c r="BE36" s="141">
        <v>0</v>
      </c>
      <c r="BF36" s="140" t="s">
        <v>616</v>
      </c>
      <c r="BG36" s="140" t="s">
        <v>659</v>
      </c>
      <c r="BH36" s="134" t="s">
        <v>663</v>
      </c>
      <c r="BI36" s="128" t="s">
        <v>100</v>
      </c>
      <c r="BJ36" s="129">
        <v>46164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0">
        <v>0</v>
      </c>
      <c r="BP36" s="42"/>
      <c r="BQ36" s="69" t="s">
        <v>664</v>
      </c>
    </row>
    <row r="37" spans="1:69" ht="22.8" hidden="1" x14ac:dyDescent="0.3">
      <c r="A37" s="133">
        <v>33</v>
      </c>
      <c r="B37" s="140" t="s">
        <v>256</v>
      </c>
      <c r="C37" s="140" t="s">
        <v>257</v>
      </c>
      <c r="D37" s="140" t="s">
        <v>258</v>
      </c>
      <c r="E37" s="140" t="s">
        <v>258</v>
      </c>
      <c r="F37" s="140" t="s">
        <v>258</v>
      </c>
      <c r="G37" s="140" t="s">
        <v>259</v>
      </c>
      <c r="H37" s="140" t="s">
        <v>260</v>
      </c>
      <c r="I37" s="140">
        <v>19364</v>
      </c>
      <c r="J37" s="140" t="s">
        <v>281</v>
      </c>
      <c r="K37" s="140">
        <v>19364</v>
      </c>
      <c r="L37" s="140" t="s">
        <v>316</v>
      </c>
      <c r="M37" s="140" t="s">
        <v>317</v>
      </c>
      <c r="N37" s="140">
        <v>27907</v>
      </c>
      <c r="O37" s="140" t="s">
        <v>618</v>
      </c>
      <c r="P37" s="140">
        <v>44008</v>
      </c>
      <c r="Q37" s="140" t="s">
        <v>619</v>
      </c>
      <c r="R37" s="140" t="s">
        <v>266</v>
      </c>
      <c r="S37" s="140" t="s">
        <v>620</v>
      </c>
      <c r="T37" s="140" t="s">
        <v>620</v>
      </c>
      <c r="U37" s="140" t="s">
        <v>268</v>
      </c>
      <c r="V37" s="140" t="s">
        <v>287</v>
      </c>
      <c r="W37" s="140">
        <v>0</v>
      </c>
      <c r="X37" s="140" t="s">
        <v>270</v>
      </c>
      <c r="Y37" s="140">
        <v>359011145</v>
      </c>
      <c r="Z37" s="142" t="s">
        <v>621</v>
      </c>
      <c r="AA37" s="140" t="s">
        <v>644</v>
      </c>
      <c r="AB37" s="141">
        <v>64000</v>
      </c>
      <c r="AC37" s="140" t="s">
        <v>431</v>
      </c>
      <c r="AD37" s="140">
        <v>30</v>
      </c>
      <c r="AE37" s="140" t="s">
        <v>454</v>
      </c>
      <c r="AF37" s="140" t="s">
        <v>645</v>
      </c>
      <c r="AG37" s="140" t="s">
        <v>646</v>
      </c>
      <c r="AH37" s="140" t="s">
        <v>392</v>
      </c>
      <c r="AI37" s="140" t="s">
        <v>647</v>
      </c>
      <c r="AJ37" s="141">
        <v>2850</v>
      </c>
      <c r="AK37" s="141">
        <v>2850</v>
      </c>
      <c r="AL37" s="140" t="s">
        <v>633</v>
      </c>
      <c r="AM37" s="141">
        <v>29928.57</v>
      </c>
      <c r="AN37" s="141">
        <v>15671.43</v>
      </c>
      <c r="AO37" s="141">
        <v>45600</v>
      </c>
      <c r="AP37" s="141">
        <v>34071.43</v>
      </c>
      <c r="AQ37" s="141">
        <v>5218.57</v>
      </c>
      <c r="AR37" s="141">
        <v>39290</v>
      </c>
      <c r="AS37" s="141">
        <v>0</v>
      </c>
      <c r="AT37" s="141">
        <v>0</v>
      </c>
      <c r="AU37" s="141">
        <v>0</v>
      </c>
      <c r="AV37" s="140">
        <v>16</v>
      </c>
      <c r="AW37" s="140"/>
      <c r="AX37" s="140"/>
      <c r="AY37" s="140"/>
      <c r="AZ37" s="140"/>
      <c r="BA37" s="140"/>
      <c r="BB37" s="140" t="s">
        <v>387</v>
      </c>
      <c r="BC37" s="133"/>
      <c r="BD37" s="140"/>
      <c r="BE37" s="141">
        <v>0</v>
      </c>
      <c r="BF37" s="140" t="s">
        <v>620</v>
      </c>
      <c r="BG37" s="140" t="s">
        <v>660</v>
      </c>
      <c r="BH37" s="134" t="s">
        <v>663</v>
      </c>
      <c r="BI37" s="128" t="s">
        <v>100</v>
      </c>
      <c r="BJ37" s="129">
        <v>46164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130">
        <v>0</v>
      </c>
      <c r="BP37" s="42"/>
      <c r="BQ37" s="69" t="s">
        <v>664</v>
      </c>
    </row>
    <row r="38" spans="1:69" ht="22.8" hidden="1" x14ac:dyDescent="0.3">
      <c r="A38" s="133">
        <v>34</v>
      </c>
      <c r="B38" s="140" t="s">
        <v>256</v>
      </c>
      <c r="C38" s="140" t="s">
        <v>257</v>
      </c>
      <c r="D38" s="140" t="s">
        <v>258</v>
      </c>
      <c r="E38" s="140" t="s">
        <v>258</v>
      </c>
      <c r="F38" s="140" t="s">
        <v>258</v>
      </c>
      <c r="G38" s="140" t="s">
        <v>259</v>
      </c>
      <c r="H38" s="140" t="s">
        <v>260</v>
      </c>
      <c r="I38" s="140">
        <v>19364</v>
      </c>
      <c r="J38" s="140" t="s">
        <v>281</v>
      </c>
      <c r="K38" s="140">
        <v>19364</v>
      </c>
      <c r="L38" s="140" t="s">
        <v>316</v>
      </c>
      <c r="M38" s="140" t="s">
        <v>317</v>
      </c>
      <c r="N38" s="140">
        <v>28032</v>
      </c>
      <c r="O38" s="140" t="s">
        <v>622</v>
      </c>
      <c r="P38" s="140">
        <v>44149</v>
      </c>
      <c r="Q38" s="140" t="s">
        <v>623</v>
      </c>
      <c r="R38" s="140" t="s">
        <v>266</v>
      </c>
      <c r="S38" s="140" t="s">
        <v>624</v>
      </c>
      <c r="T38" s="140" t="s">
        <v>624</v>
      </c>
      <c r="U38" s="140" t="s">
        <v>268</v>
      </c>
      <c r="V38" s="140" t="s">
        <v>287</v>
      </c>
      <c r="W38" s="140">
        <v>0</v>
      </c>
      <c r="X38" s="140" t="s">
        <v>279</v>
      </c>
      <c r="Y38" s="140">
        <v>359011423</v>
      </c>
      <c r="Z38" s="142" t="s">
        <v>625</v>
      </c>
      <c r="AA38" s="140" t="s">
        <v>644</v>
      </c>
      <c r="AB38" s="141">
        <v>72000</v>
      </c>
      <c r="AC38" s="140" t="s">
        <v>431</v>
      </c>
      <c r="AD38" s="140">
        <v>24</v>
      </c>
      <c r="AE38" s="140" t="s">
        <v>465</v>
      </c>
      <c r="AF38" s="140" t="s">
        <v>648</v>
      </c>
      <c r="AG38" s="140" t="s">
        <v>649</v>
      </c>
      <c r="AH38" s="140" t="s">
        <v>400</v>
      </c>
      <c r="AI38" s="140" t="s">
        <v>647</v>
      </c>
      <c r="AJ38" s="141">
        <v>3820</v>
      </c>
      <c r="AK38" s="141">
        <v>3820</v>
      </c>
      <c r="AL38" s="140" t="s">
        <v>633</v>
      </c>
      <c r="AM38" s="141">
        <v>44684.71</v>
      </c>
      <c r="AN38" s="141">
        <v>16435.29</v>
      </c>
      <c r="AO38" s="141">
        <v>61120</v>
      </c>
      <c r="AP38" s="141">
        <v>27315.29</v>
      </c>
      <c r="AQ38" s="141">
        <v>2517.71</v>
      </c>
      <c r="AR38" s="141">
        <v>29833</v>
      </c>
      <c r="AS38" s="141">
        <v>0</v>
      </c>
      <c r="AT38" s="141">
        <v>0</v>
      </c>
      <c r="AU38" s="141">
        <v>0</v>
      </c>
      <c r="AV38" s="140">
        <v>16</v>
      </c>
      <c r="AW38" s="140"/>
      <c r="AX38" s="140"/>
      <c r="AY38" s="140"/>
      <c r="AZ38" s="140"/>
      <c r="BA38" s="140"/>
      <c r="BB38" s="140" t="s">
        <v>387</v>
      </c>
      <c r="BC38" s="133"/>
      <c r="BD38" s="140"/>
      <c r="BE38" s="141">
        <v>0</v>
      </c>
      <c r="BF38" s="140" t="s">
        <v>624</v>
      </c>
      <c r="BG38" s="140" t="s">
        <v>661</v>
      </c>
      <c r="BH38" s="134" t="s">
        <v>663</v>
      </c>
      <c r="BI38" s="128" t="s">
        <v>100</v>
      </c>
      <c r="BJ38" s="129">
        <v>46164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130">
        <v>0</v>
      </c>
      <c r="BP38" s="42"/>
      <c r="BQ38" s="69" t="s">
        <v>664</v>
      </c>
    </row>
    <row r="39" spans="1:69" ht="22.8" hidden="1" x14ac:dyDescent="0.3">
      <c r="A39" s="133">
        <v>35</v>
      </c>
      <c r="B39" s="140" t="s">
        <v>256</v>
      </c>
      <c r="C39" s="140" t="s">
        <v>257</v>
      </c>
      <c r="D39" s="140" t="s">
        <v>258</v>
      </c>
      <c r="E39" s="140" t="s">
        <v>258</v>
      </c>
      <c r="F39" s="140" t="s">
        <v>258</v>
      </c>
      <c r="G39" s="140" t="s">
        <v>259</v>
      </c>
      <c r="H39" s="140" t="s">
        <v>260</v>
      </c>
      <c r="I39" s="140">
        <v>237086</v>
      </c>
      <c r="J39" s="140" t="s">
        <v>626</v>
      </c>
      <c r="K39" s="140">
        <v>237086</v>
      </c>
      <c r="L39" s="140" t="s">
        <v>273</v>
      </c>
      <c r="M39" s="140" t="s">
        <v>274</v>
      </c>
      <c r="N39" s="140">
        <v>562847</v>
      </c>
      <c r="O39" s="140" t="s">
        <v>627</v>
      </c>
      <c r="P39" s="140">
        <v>927677</v>
      </c>
      <c r="Q39" s="140" t="s">
        <v>628</v>
      </c>
      <c r="R39" s="140" t="s">
        <v>266</v>
      </c>
      <c r="S39" s="140" t="s">
        <v>629</v>
      </c>
      <c r="T39" s="140" t="s">
        <v>629</v>
      </c>
      <c r="U39" s="140" t="s">
        <v>268</v>
      </c>
      <c r="V39" s="140" t="s">
        <v>287</v>
      </c>
      <c r="W39" s="140">
        <v>0</v>
      </c>
      <c r="X39" s="140" t="s">
        <v>279</v>
      </c>
      <c r="Y39" s="140">
        <v>359018977</v>
      </c>
      <c r="Z39" s="142" t="s">
        <v>630</v>
      </c>
      <c r="AA39" s="140" t="s">
        <v>650</v>
      </c>
      <c r="AB39" s="141">
        <v>65000</v>
      </c>
      <c r="AC39" s="140" t="s">
        <v>459</v>
      </c>
      <c r="AD39" s="140">
        <v>24</v>
      </c>
      <c r="AE39" s="140" t="s">
        <v>460</v>
      </c>
      <c r="AF39" s="140" t="s">
        <v>651</v>
      </c>
      <c r="AG39" s="140" t="s">
        <v>652</v>
      </c>
      <c r="AH39" s="140" t="s">
        <v>400</v>
      </c>
      <c r="AI39" s="140" t="s">
        <v>653</v>
      </c>
      <c r="AJ39" s="141">
        <v>3460</v>
      </c>
      <c r="AK39" s="141">
        <v>3460</v>
      </c>
      <c r="AL39" s="140" t="s">
        <v>654</v>
      </c>
      <c r="AM39" s="141">
        <v>36181.269999999997</v>
      </c>
      <c r="AN39" s="141">
        <v>15718.73</v>
      </c>
      <c r="AO39" s="141">
        <v>51900</v>
      </c>
      <c r="AP39" s="141">
        <v>28818.73</v>
      </c>
      <c r="AQ39" s="141">
        <v>3088.27</v>
      </c>
      <c r="AR39" s="141">
        <v>31907</v>
      </c>
      <c r="AS39" s="141">
        <v>0</v>
      </c>
      <c r="AT39" s="141">
        <v>0</v>
      </c>
      <c r="AU39" s="141">
        <v>0</v>
      </c>
      <c r="AV39" s="140">
        <v>15</v>
      </c>
      <c r="AW39" s="140"/>
      <c r="AX39" s="140"/>
      <c r="AY39" s="140"/>
      <c r="AZ39" s="140"/>
      <c r="BA39" s="140"/>
      <c r="BB39" s="140" t="s">
        <v>387</v>
      </c>
      <c r="BC39" s="133"/>
      <c r="BD39" s="140"/>
      <c r="BE39" s="141">
        <v>0</v>
      </c>
      <c r="BF39" s="140" t="s">
        <v>629</v>
      </c>
      <c r="BG39" s="140" t="s">
        <v>662</v>
      </c>
      <c r="BH39" s="134" t="s">
        <v>663</v>
      </c>
      <c r="BI39" s="128" t="s">
        <v>100</v>
      </c>
      <c r="BJ39" s="129">
        <v>46164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130">
        <v>0</v>
      </c>
      <c r="BP39" s="42"/>
      <c r="BQ39" s="69" t="s">
        <v>664</v>
      </c>
    </row>
    <row r="40" spans="1:69" hidden="1" x14ac:dyDescent="0.3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hidden="1" customHeight="1" x14ac:dyDescent="0.3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hidden="1" customHeight="1" x14ac:dyDescent="0.3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hidden="1" customHeight="1" x14ac:dyDescent="0.3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hidden="1" customHeight="1" x14ac:dyDescent="0.3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hidden="1" customHeight="1" x14ac:dyDescent="0.3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hidden="1" customHeight="1" x14ac:dyDescent="0.3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hidden="1" customHeight="1" x14ac:dyDescent="0.3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hidden="1" customHeight="1" x14ac:dyDescent="0.3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hidden="1" customHeight="1" x14ac:dyDescent="0.3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hidden="1" customHeight="1" x14ac:dyDescent="0.3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hidden="1" customHeight="1" x14ac:dyDescent="0.3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hidden="1" customHeight="1" x14ac:dyDescent="0.3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hidden="1" customHeight="1" x14ac:dyDescent="0.3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hidden="1" customHeight="1" x14ac:dyDescent="0.3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hidden="1" customHeight="1" x14ac:dyDescent="0.3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hidden="1" customHeight="1" x14ac:dyDescent="0.3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hidden="1" customHeight="1" x14ac:dyDescent="0.3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hidden="1" customHeight="1" x14ac:dyDescent="0.3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hidden="1" customHeight="1" x14ac:dyDescent="0.3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hidden="1" customHeight="1" x14ac:dyDescent="0.3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hidden="1" customHeight="1" x14ac:dyDescent="0.3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hidden="1" customHeight="1" x14ac:dyDescent="0.3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hidden="1" customHeight="1" x14ac:dyDescent="0.3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hidden="1" customHeight="1" x14ac:dyDescent="0.3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hidden="1" customHeight="1" x14ac:dyDescent="0.3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hidden="1" customHeight="1" x14ac:dyDescent="0.3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hidden="1" customHeight="1" x14ac:dyDescent="0.3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hidden="1" customHeight="1" x14ac:dyDescent="0.3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hidden="1" customHeight="1" x14ac:dyDescent="0.3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hidden="1" customHeight="1" x14ac:dyDescent="0.3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hidden="1" customHeight="1" x14ac:dyDescent="0.3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hidden="1" customHeight="1" x14ac:dyDescent="0.3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hidden="1" customHeight="1" x14ac:dyDescent="0.3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hidden="1" customHeight="1" x14ac:dyDescent="0.3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hidden="1" customHeight="1" x14ac:dyDescent="0.3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hidden="1" customHeight="1" x14ac:dyDescent="0.3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hidden="1" customHeight="1" x14ac:dyDescent="0.3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hidden="1" customHeight="1" x14ac:dyDescent="0.3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hidden="1" customHeight="1" x14ac:dyDescent="0.3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hidden="1" customHeight="1" x14ac:dyDescent="0.3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hidden="1" customHeight="1" x14ac:dyDescent="0.3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hidden="1" customHeight="1" x14ac:dyDescent="0.3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hidden="1" customHeight="1" x14ac:dyDescent="0.3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hidden="1" customHeight="1" x14ac:dyDescent="0.3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hidden="1" customHeight="1" x14ac:dyDescent="0.3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hidden="1" customHeight="1" x14ac:dyDescent="0.3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hidden="1" customHeight="1" x14ac:dyDescent="0.3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hidden="1" customHeight="1" x14ac:dyDescent="0.3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hidden="1" customHeight="1" x14ac:dyDescent="0.3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hidden="1" customHeight="1" x14ac:dyDescent="0.3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hidden="1" customHeight="1" x14ac:dyDescent="0.3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hidden="1" customHeight="1" x14ac:dyDescent="0.3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hidden="1" customHeight="1" x14ac:dyDescent="0.3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hidden="1" customHeight="1" x14ac:dyDescent="0.3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hidden="1" customHeight="1" x14ac:dyDescent="0.3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hidden="1" customHeight="1" x14ac:dyDescent="0.3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hidden="1" customHeight="1" x14ac:dyDescent="0.3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hidden="1" customHeight="1" x14ac:dyDescent="0.3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hidden="1" customHeight="1" x14ac:dyDescent="0.3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hidden="1" customHeight="1" x14ac:dyDescent="0.3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hidden="1" customHeight="1" x14ac:dyDescent="0.3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hidden="1" customHeight="1" x14ac:dyDescent="0.3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hidden="1" customHeight="1" x14ac:dyDescent="0.3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hidden="1" customHeight="1" x14ac:dyDescent="0.3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hidden="1" customHeight="1" x14ac:dyDescent="0.3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hidden="1" customHeight="1" x14ac:dyDescent="0.3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hidden="1" customHeight="1" x14ac:dyDescent="0.3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hidden="1" customHeight="1" x14ac:dyDescent="0.3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hidden="1" customHeight="1" x14ac:dyDescent="0.3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hidden="1" customHeight="1" x14ac:dyDescent="0.3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hidden="1" customHeight="1" x14ac:dyDescent="0.3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hidden="1" customHeight="1" x14ac:dyDescent="0.3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hidden="1" customHeight="1" x14ac:dyDescent="0.3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hidden="1" customHeight="1" x14ac:dyDescent="0.3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hidden="1" customHeight="1" x14ac:dyDescent="0.3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hidden="1" customHeight="1" x14ac:dyDescent="0.3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hidden="1" customHeight="1" x14ac:dyDescent="0.3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hidden="1" customHeight="1" x14ac:dyDescent="0.3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hidden="1" customHeight="1" x14ac:dyDescent="0.3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hidden="1" customHeight="1" x14ac:dyDescent="0.3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hidden="1" customHeight="1" x14ac:dyDescent="0.3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hidden="1" customHeight="1" x14ac:dyDescent="0.3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hidden="1" customHeight="1" x14ac:dyDescent="0.3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hidden="1" customHeight="1" x14ac:dyDescent="0.3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hidden="1" customHeight="1" x14ac:dyDescent="0.3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hidden="1" customHeight="1" x14ac:dyDescent="0.3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hidden="1" customHeight="1" x14ac:dyDescent="0.3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hidden="1" customHeight="1" x14ac:dyDescent="0.3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hidden="1" customHeight="1" x14ac:dyDescent="0.3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hidden="1" customHeight="1" x14ac:dyDescent="0.3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hidden="1" customHeight="1" x14ac:dyDescent="0.3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hidden="1" customHeight="1" x14ac:dyDescent="0.3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hidden="1" customHeight="1" x14ac:dyDescent="0.3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hidden="1" customHeight="1" x14ac:dyDescent="0.3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hidden="1" customHeight="1" x14ac:dyDescent="0.3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hidden="1" customHeight="1" x14ac:dyDescent="0.3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hidden="1" customHeight="1" x14ac:dyDescent="0.3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hidden="1" customHeight="1" x14ac:dyDescent="0.3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hidden="1" customHeight="1" x14ac:dyDescent="0.3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hidden="1" customHeight="1" x14ac:dyDescent="0.3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hidden="1" customHeight="1" x14ac:dyDescent="0.3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hidden="1" customHeight="1" x14ac:dyDescent="0.3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hidden="1" customHeight="1" x14ac:dyDescent="0.3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hidden="1" customHeight="1" x14ac:dyDescent="0.3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hidden="1" customHeight="1" x14ac:dyDescent="0.3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hidden="1" customHeight="1" x14ac:dyDescent="0.3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hidden="1" customHeight="1" x14ac:dyDescent="0.3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hidden="1" customHeight="1" x14ac:dyDescent="0.3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hidden="1" customHeight="1" x14ac:dyDescent="0.3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hidden="1" customHeight="1" x14ac:dyDescent="0.3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hidden="1" customHeight="1" x14ac:dyDescent="0.3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hidden="1" customHeight="1" x14ac:dyDescent="0.3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hidden="1" customHeight="1" x14ac:dyDescent="0.3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hidden="1" customHeight="1" x14ac:dyDescent="0.3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hidden="1" customHeight="1" x14ac:dyDescent="0.3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hidden="1" customHeight="1" x14ac:dyDescent="0.3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hidden="1" customHeight="1" x14ac:dyDescent="0.3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hidden="1" customHeight="1" x14ac:dyDescent="0.3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hidden="1" customHeight="1" x14ac:dyDescent="0.3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hidden="1" customHeight="1" x14ac:dyDescent="0.3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hidden="1" customHeight="1" x14ac:dyDescent="0.3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hidden="1" customHeight="1" x14ac:dyDescent="0.3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hidden="1" customHeight="1" x14ac:dyDescent="0.3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hidden="1" customHeight="1" x14ac:dyDescent="0.3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hidden="1" customHeight="1" x14ac:dyDescent="0.3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hidden="1" customHeight="1" x14ac:dyDescent="0.3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hidden="1" customHeight="1" x14ac:dyDescent="0.3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hidden="1" customHeight="1" x14ac:dyDescent="0.3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hidden="1" customHeight="1" x14ac:dyDescent="0.3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hidden="1" customHeight="1" x14ac:dyDescent="0.3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hidden="1" customHeight="1" x14ac:dyDescent="0.3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hidden="1" customHeight="1" x14ac:dyDescent="0.3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hidden="1" customHeight="1" x14ac:dyDescent="0.3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hidden="1" customHeight="1" x14ac:dyDescent="0.3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hidden="1" customHeight="1" x14ac:dyDescent="0.3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hidden="1" customHeight="1" x14ac:dyDescent="0.3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hidden="1" customHeight="1" x14ac:dyDescent="0.3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hidden="1" customHeight="1" x14ac:dyDescent="0.3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hidden="1" customHeight="1" x14ac:dyDescent="0.3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hidden="1" customHeight="1" x14ac:dyDescent="0.3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hidden="1" customHeight="1" x14ac:dyDescent="0.3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hidden="1" customHeight="1" x14ac:dyDescent="0.3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hidden="1" customHeight="1" x14ac:dyDescent="0.3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hidden="1" customHeight="1" x14ac:dyDescent="0.3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hidden="1" customHeight="1" x14ac:dyDescent="0.3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hidden="1" customHeight="1" x14ac:dyDescent="0.3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hidden="1" customHeight="1" x14ac:dyDescent="0.3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hidden="1" customHeight="1" x14ac:dyDescent="0.3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hidden="1" customHeight="1" x14ac:dyDescent="0.3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hidden="1" customHeight="1" x14ac:dyDescent="0.3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hidden="1" customHeight="1" x14ac:dyDescent="0.3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hidden="1" customHeight="1" x14ac:dyDescent="0.3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hidden="1" customHeight="1" x14ac:dyDescent="0.3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hidden="1" customHeight="1" x14ac:dyDescent="0.3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hidden="1" customHeight="1" x14ac:dyDescent="0.3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hidden="1" customHeight="1" x14ac:dyDescent="0.3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hidden="1" customHeight="1" x14ac:dyDescent="0.3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hidden="1" customHeight="1" x14ac:dyDescent="0.3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hidden="1" customHeight="1" x14ac:dyDescent="0.3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hidden="1" customHeight="1" x14ac:dyDescent="0.3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hidden="1" customHeight="1" x14ac:dyDescent="0.3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hidden="1" customHeight="1" x14ac:dyDescent="0.3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hidden="1" customHeight="1" x14ac:dyDescent="0.3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hidden="1" customHeight="1" x14ac:dyDescent="0.3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hidden="1" customHeight="1" x14ac:dyDescent="0.3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hidden="1" customHeight="1" x14ac:dyDescent="0.3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hidden="1" customHeight="1" x14ac:dyDescent="0.3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hidden="1" customHeight="1" x14ac:dyDescent="0.3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hidden="1" customHeight="1" x14ac:dyDescent="0.3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hidden="1" customHeight="1" x14ac:dyDescent="0.3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hidden="1" customHeight="1" x14ac:dyDescent="0.3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hidden="1" customHeight="1" x14ac:dyDescent="0.3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hidden="1" customHeight="1" x14ac:dyDescent="0.3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hidden="1" customHeight="1" x14ac:dyDescent="0.3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hidden="1" customHeight="1" x14ac:dyDescent="0.3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hidden="1" customHeight="1" x14ac:dyDescent="0.3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hidden="1" customHeight="1" x14ac:dyDescent="0.3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hidden="1" customHeight="1" x14ac:dyDescent="0.3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hidden="1" customHeight="1" x14ac:dyDescent="0.3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hidden="1" customHeight="1" x14ac:dyDescent="0.3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hidden="1" customHeight="1" x14ac:dyDescent="0.3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hidden="1" customHeight="1" x14ac:dyDescent="0.3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hidden="1" customHeight="1" x14ac:dyDescent="0.3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hidden="1" customHeight="1" x14ac:dyDescent="0.3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hidden="1" customHeight="1" x14ac:dyDescent="0.3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hidden="1" customHeight="1" x14ac:dyDescent="0.3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hidden="1" customHeight="1" x14ac:dyDescent="0.3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hidden="1" customHeight="1" x14ac:dyDescent="0.3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hidden="1" customHeight="1" x14ac:dyDescent="0.3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hidden="1" customHeight="1" x14ac:dyDescent="0.3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hidden="1" customHeight="1" x14ac:dyDescent="0.3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hidden="1" customHeight="1" x14ac:dyDescent="0.3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hidden="1" customHeight="1" x14ac:dyDescent="0.3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hidden="1" customHeight="1" x14ac:dyDescent="0.3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hidden="1" customHeight="1" x14ac:dyDescent="0.3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hidden="1" customHeight="1" x14ac:dyDescent="0.3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hidden="1" customHeight="1" x14ac:dyDescent="0.3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hidden="1" customHeight="1" x14ac:dyDescent="0.3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hidden="1" customHeight="1" x14ac:dyDescent="0.3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hidden="1" customHeight="1" x14ac:dyDescent="0.3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hidden="1" customHeight="1" x14ac:dyDescent="0.3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hidden="1" customHeight="1" x14ac:dyDescent="0.3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hidden="1" customHeight="1" x14ac:dyDescent="0.3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hidden="1" customHeight="1" x14ac:dyDescent="0.3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hidden="1" customHeight="1" x14ac:dyDescent="0.3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hidden="1" customHeight="1" x14ac:dyDescent="0.3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hidden="1" customHeight="1" x14ac:dyDescent="0.3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hidden="1" customHeight="1" x14ac:dyDescent="0.3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hidden="1" customHeight="1" x14ac:dyDescent="0.3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hidden="1" customHeight="1" x14ac:dyDescent="0.3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hidden="1" customHeight="1" x14ac:dyDescent="0.3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hidden="1" customHeight="1" x14ac:dyDescent="0.3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hidden="1" customHeight="1" x14ac:dyDescent="0.3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hidden="1" customHeight="1" x14ac:dyDescent="0.3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hidden="1" customHeight="1" x14ac:dyDescent="0.3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hidden="1" customHeight="1" x14ac:dyDescent="0.3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hidden="1" customHeight="1" x14ac:dyDescent="0.3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hidden="1" customHeight="1" x14ac:dyDescent="0.3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hidden="1" customHeight="1" x14ac:dyDescent="0.3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hidden="1" customHeight="1" x14ac:dyDescent="0.3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hidden="1" customHeight="1" x14ac:dyDescent="0.3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hidden="1" customHeight="1" x14ac:dyDescent="0.3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hidden="1" customHeight="1" x14ac:dyDescent="0.3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hidden="1" customHeight="1" x14ac:dyDescent="0.3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hidden="1" customHeight="1" x14ac:dyDescent="0.3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hidden="1" customHeight="1" x14ac:dyDescent="0.3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hidden="1" customHeight="1" x14ac:dyDescent="0.3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hidden="1" customHeight="1" x14ac:dyDescent="0.3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hidden="1" customHeight="1" x14ac:dyDescent="0.3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hidden="1" customHeight="1" x14ac:dyDescent="0.3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hidden="1" customHeight="1" x14ac:dyDescent="0.3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hidden="1" customHeight="1" x14ac:dyDescent="0.3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hidden="1" customHeight="1" x14ac:dyDescent="0.3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hidden="1" customHeight="1" x14ac:dyDescent="0.3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hidden="1" customHeight="1" x14ac:dyDescent="0.3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hidden="1" customHeight="1" x14ac:dyDescent="0.3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hidden="1" customHeight="1" x14ac:dyDescent="0.3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hidden="1" customHeight="1" x14ac:dyDescent="0.3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hidden="1" customHeight="1" x14ac:dyDescent="0.3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hidden="1" customHeight="1" x14ac:dyDescent="0.3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hidden="1" customHeight="1" x14ac:dyDescent="0.3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hidden="1" customHeight="1" x14ac:dyDescent="0.3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hidden="1" customHeight="1" x14ac:dyDescent="0.3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hidden="1" customHeight="1" x14ac:dyDescent="0.3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hidden="1" customHeight="1" x14ac:dyDescent="0.3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hidden="1" customHeight="1" x14ac:dyDescent="0.3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hidden="1" customHeight="1" x14ac:dyDescent="0.3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hidden="1" customHeight="1" x14ac:dyDescent="0.3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hidden="1" customHeight="1" x14ac:dyDescent="0.3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hidden="1" customHeight="1" x14ac:dyDescent="0.3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hidden="1" customHeight="1" x14ac:dyDescent="0.3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hidden="1" customHeight="1" x14ac:dyDescent="0.3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hidden="1" customHeight="1" x14ac:dyDescent="0.3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hidden="1" customHeight="1" x14ac:dyDescent="0.3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hidden="1" customHeight="1" x14ac:dyDescent="0.3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hidden="1" customHeight="1" x14ac:dyDescent="0.3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hidden="1" customHeight="1" x14ac:dyDescent="0.3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hidden="1" customHeight="1" x14ac:dyDescent="0.3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hidden="1" customHeight="1" x14ac:dyDescent="0.3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hidden="1" customHeight="1" x14ac:dyDescent="0.3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hidden="1" customHeight="1" x14ac:dyDescent="0.3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hidden="1" customHeight="1" x14ac:dyDescent="0.3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hidden="1" customHeight="1" x14ac:dyDescent="0.3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hidden="1" customHeight="1" x14ac:dyDescent="0.3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hidden="1" customHeight="1" x14ac:dyDescent="0.3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hidden="1" customHeight="1" x14ac:dyDescent="0.3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hidden="1" customHeight="1" x14ac:dyDescent="0.3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hidden="1" customHeight="1" x14ac:dyDescent="0.3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hidden="1" customHeight="1" x14ac:dyDescent="0.3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hidden="1" customHeight="1" x14ac:dyDescent="0.3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hidden="1" customHeight="1" x14ac:dyDescent="0.3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hidden="1" customHeight="1" x14ac:dyDescent="0.3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hidden="1" customHeight="1" x14ac:dyDescent="0.3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hidden="1" customHeight="1" x14ac:dyDescent="0.3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hidden="1" customHeight="1" x14ac:dyDescent="0.3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hidden="1" customHeight="1" x14ac:dyDescent="0.3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hidden="1" customHeight="1" x14ac:dyDescent="0.3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hidden="1" customHeight="1" x14ac:dyDescent="0.3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hidden="1" customHeight="1" x14ac:dyDescent="0.3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hidden="1" customHeight="1" x14ac:dyDescent="0.3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hidden="1" customHeight="1" x14ac:dyDescent="0.3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hidden="1" customHeight="1" x14ac:dyDescent="0.3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hidden="1" customHeight="1" x14ac:dyDescent="0.3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hidden="1" customHeight="1" x14ac:dyDescent="0.3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hidden="1" customHeight="1" x14ac:dyDescent="0.3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hidden="1" customHeight="1" x14ac:dyDescent="0.3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hidden="1" customHeight="1" x14ac:dyDescent="0.3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hidden="1" customHeight="1" x14ac:dyDescent="0.3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hidden="1" customHeight="1" x14ac:dyDescent="0.3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hidden="1" customHeight="1" x14ac:dyDescent="0.3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hidden="1" customHeight="1" x14ac:dyDescent="0.3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hidden="1" customHeight="1" x14ac:dyDescent="0.3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hidden="1" customHeight="1" x14ac:dyDescent="0.3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hidden="1" customHeight="1" x14ac:dyDescent="0.3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hidden="1" customHeight="1" x14ac:dyDescent="0.3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hidden="1" customHeight="1" x14ac:dyDescent="0.3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hidden="1" customHeight="1" x14ac:dyDescent="0.3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hidden="1" customHeight="1" x14ac:dyDescent="0.3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hidden="1" customHeight="1" x14ac:dyDescent="0.3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hidden="1" customHeight="1" x14ac:dyDescent="0.3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hidden="1" customHeight="1" x14ac:dyDescent="0.3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hidden="1" customHeight="1" x14ac:dyDescent="0.3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hidden="1" customHeight="1" x14ac:dyDescent="0.3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hidden="1" customHeight="1" x14ac:dyDescent="0.3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hidden="1" customHeight="1" x14ac:dyDescent="0.3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hidden="1" customHeight="1" x14ac:dyDescent="0.3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hidden="1" customHeight="1" x14ac:dyDescent="0.3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hidden="1" customHeight="1" x14ac:dyDescent="0.3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hidden="1" customHeight="1" x14ac:dyDescent="0.3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hidden="1" customHeight="1" x14ac:dyDescent="0.3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hidden="1" customHeight="1" x14ac:dyDescent="0.3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hidden="1" customHeight="1" x14ac:dyDescent="0.3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hidden="1" customHeight="1" x14ac:dyDescent="0.3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hidden="1" customHeight="1" x14ac:dyDescent="0.3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hidden="1" customHeight="1" x14ac:dyDescent="0.3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hidden="1" customHeight="1" x14ac:dyDescent="0.3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hidden="1" customHeight="1" x14ac:dyDescent="0.3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hidden="1" customHeight="1" x14ac:dyDescent="0.3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hidden="1" customHeight="1" x14ac:dyDescent="0.3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hidden="1" customHeight="1" x14ac:dyDescent="0.3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hidden="1" customHeight="1" x14ac:dyDescent="0.3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hidden="1" customHeight="1" x14ac:dyDescent="0.3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hidden="1" customHeight="1" x14ac:dyDescent="0.3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hidden="1" customHeight="1" x14ac:dyDescent="0.3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hidden="1" customHeight="1" x14ac:dyDescent="0.3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hidden="1" customHeight="1" x14ac:dyDescent="0.3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hidden="1" customHeight="1" x14ac:dyDescent="0.3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hidden="1" customHeight="1" x14ac:dyDescent="0.3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hidden="1" customHeight="1" x14ac:dyDescent="0.3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hidden="1" customHeight="1" x14ac:dyDescent="0.3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hidden="1" customHeight="1" x14ac:dyDescent="0.3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hidden="1" customHeight="1" x14ac:dyDescent="0.3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hidden="1" customHeight="1" x14ac:dyDescent="0.3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hidden="1" customHeight="1" x14ac:dyDescent="0.3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hidden="1" customHeight="1" x14ac:dyDescent="0.3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hidden="1" customHeight="1" x14ac:dyDescent="0.3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hidden="1" customHeight="1" x14ac:dyDescent="0.3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hidden="1" customHeight="1" x14ac:dyDescent="0.3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hidden="1" customHeight="1" x14ac:dyDescent="0.3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hidden="1" customHeight="1" x14ac:dyDescent="0.3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hidden="1" customHeight="1" x14ac:dyDescent="0.3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hidden="1" customHeight="1" x14ac:dyDescent="0.3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hidden="1" customHeight="1" x14ac:dyDescent="0.3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hidden="1" customHeight="1" x14ac:dyDescent="0.3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hidden="1" customHeight="1" x14ac:dyDescent="0.3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hidden="1" customHeight="1" x14ac:dyDescent="0.3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hidden="1" customHeight="1" x14ac:dyDescent="0.3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hidden="1" customHeight="1" x14ac:dyDescent="0.3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hidden="1" customHeight="1" x14ac:dyDescent="0.3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hidden="1" customHeight="1" x14ac:dyDescent="0.3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hidden="1" customHeight="1" x14ac:dyDescent="0.3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hidden="1" customHeight="1" x14ac:dyDescent="0.3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hidden="1" customHeight="1" x14ac:dyDescent="0.3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hidden="1" customHeight="1" x14ac:dyDescent="0.3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hidden="1" customHeight="1" x14ac:dyDescent="0.3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hidden="1" customHeight="1" x14ac:dyDescent="0.3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hidden="1" customHeight="1" x14ac:dyDescent="0.3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hidden="1" customHeight="1" x14ac:dyDescent="0.3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hidden="1" customHeight="1" x14ac:dyDescent="0.3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hidden="1" customHeight="1" x14ac:dyDescent="0.3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hidden="1" customHeight="1" x14ac:dyDescent="0.3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hidden="1" customHeight="1" x14ac:dyDescent="0.3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hidden="1" customHeight="1" x14ac:dyDescent="0.3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2026-06-13T07:20:48Z</dcterms:modified>
</cp:coreProperties>
</file>