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neDrive - SpandanaSphoortyFinancialLimited\Desktop\DAPS\CLV Uploads in DAPS\July'26\8-7-26\FN26-27-00161\"/>
    </mc:Choice>
  </mc:AlternateContent>
  <xr:revisionPtr revIDLastSave="0" documentId="13_ncr:1_{535DF5F4-3660-47B3-8572-5F992E3E7495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58" i="20" s="1"/>
  <c r="F6" i="20"/>
  <c r="D6" i="20"/>
  <c r="D15" i="20"/>
  <c r="C45" i="20"/>
  <c r="C52" i="20"/>
  <c r="C53" i="20"/>
  <c r="C88" i="20"/>
  <c r="C89" i="20"/>
  <c r="C97" i="20"/>
  <c r="C98" i="20"/>
  <c r="C99" i="20"/>
  <c r="C100" i="20"/>
  <c r="C101" i="20"/>
  <c r="C102" i="20"/>
  <c r="C103" i="20"/>
  <c r="B57" i="20"/>
  <c r="B69" i="20"/>
  <c r="B77" i="20"/>
  <c r="B81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C77" i="20" l="1"/>
  <c r="C81" i="20"/>
  <c r="C80" i="20"/>
  <c r="C76" i="20"/>
  <c r="C74" i="20"/>
  <c r="C69" i="20"/>
  <c r="C68" i="20"/>
  <c r="C57" i="20"/>
  <c r="C56" i="20"/>
  <c r="C92" i="20"/>
  <c r="B93" i="20"/>
  <c r="C65" i="20"/>
  <c r="B89" i="20"/>
  <c r="C93" i="20"/>
  <c r="C64" i="20"/>
  <c r="B92" i="20"/>
  <c r="B68" i="20"/>
  <c r="B79" i="20"/>
  <c r="B67" i="20"/>
  <c r="C91" i="20"/>
  <c r="C79" i="20"/>
  <c r="C67" i="20"/>
  <c r="C55" i="20"/>
  <c r="B80" i="20"/>
  <c r="B56" i="20"/>
  <c r="B91" i="20"/>
  <c r="B90" i="20"/>
  <c r="B78" i="20"/>
  <c r="B66" i="20"/>
  <c r="C90" i="20"/>
  <c r="C78" i="20"/>
  <c r="C66" i="20"/>
  <c r="C54" i="20"/>
  <c r="B88" i="20"/>
  <c r="B64" i="20"/>
  <c r="B87" i="20"/>
  <c r="B63" i="20"/>
  <c r="C75" i="20"/>
  <c r="C63" i="20"/>
  <c r="C51" i="20"/>
  <c r="B76" i="20"/>
  <c r="B75" i="20"/>
  <c r="B62" i="20"/>
  <c r="C50" i="20"/>
  <c r="C49" i="20"/>
  <c r="B65" i="20"/>
  <c r="B74" i="20"/>
  <c r="C62" i="20"/>
  <c r="C73" i="20"/>
  <c r="B96" i="20"/>
  <c r="B84" i="20"/>
  <c r="B72" i="20"/>
  <c r="B60" i="20"/>
  <c r="C84" i="20"/>
  <c r="C72" i="20"/>
  <c r="C60" i="20"/>
  <c r="C48" i="20"/>
  <c r="B95" i="20"/>
  <c r="B83" i="20"/>
  <c r="B71" i="20"/>
  <c r="B59" i="20"/>
  <c r="C95" i="20"/>
  <c r="C83" i="20"/>
  <c r="C71" i="20"/>
  <c r="C59" i="20"/>
  <c r="C47" i="20"/>
  <c r="C87" i="20"/>
  <c r="B86" i="20"/>
  <c r="C86" i="20"/>
  <c r="B85" i="20"/>
  <c r="B73" i="20"/>
  <c r="B61" i="20"/>
  <c r="C85" i="20"/>
  <c r="C61" i="20"/>
  <c r="C96" i="20"/>
  <c r="B94" i="20"/>
  <c r="B82" i="20"/>
  <c r="B70" i="20"/>
  <c r="C94" i="20"/>
  <c r="C82" i="20"/>
  <c r="C70" i="20"/>
  <c r="C58" i="20"/>
  <c r="C46" i="20"/>
  <c r="B16" i="20"/>
  <c r="B46" i="20"/>
  <c r="B49" i="20"/>
  <c r="B54" i="20"/>
  <c r="B47" i="20"/>
  <c r="B48" i="20"/>
  <c r="B51" i="20"/>
  <c r="B53" i="20"/>
  <c r="B55" i="20"/>
  <c r="B45" i="20"/>
  <c r="B50" i="20"/>
  <c r="B52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<sst xmlns="http://schemas.openxmlformats.org/spreadsheetml/2006/main" count="1835" uniqueCount="542">
  <si>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</si>
  <si>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</si>
  <si>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</si>
  <si>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</si>
  <si>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</si>
  <si>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</si>
  <si>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</si>
  <si>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</si>
  <si>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</si>
  <si>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</si>
  <si>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</si>
  <si>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</si>
  <si>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</si>
  <si>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</si>
  <si>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</si>
  <si>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</si>
  <si>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</si>
  <si>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</si>
  <si>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</si>
  <si>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</si>
  <si>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</si>
  <si>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</si>
  <si>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</si>
  <si>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</si>
  <si>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</si>
  <si>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</si>
  <si>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</si>
  <si>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</si>
  <si>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</si>
  <si>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</si>
  <si>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</si>
  <si>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</si>
  <si>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</si>
  <si>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</si>
  <si>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</si>
  <si>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</si>
  <si>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</si>
  <si>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</si>
  <si>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</si>
  <si>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</si>
  <si>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</si>
  <si>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</si>
  <si>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</si>
  <si>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</si>
  <si>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</si>
  <si>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</si>
  <si>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</si>
  <si>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</si>
  <si>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</si>
  <si>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</si>
  <si>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</si>
  <si>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</si>
  <si>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</si>
  <si>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</si>
  <si>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</si>
  <si>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</si>
  <si>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</si>
  <si>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</si>
  <si>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</si>
  <si>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</si>
  <si>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</si>
  <si>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</si>
  <si>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</si>
  <si>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</si>
  <si>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</si>
  <si>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</si>
  <si>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</si>
  <si>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</si>
  <si>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</si>
  <si>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</si>
  <si>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</si>
  <si>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</si>
  <si>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</si>
  <si>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</si>
  <si>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</si>
  <si>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</si>
  <si>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</si>
  <si>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</si>
  <si>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</si>
  <si>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</si>
  <si>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</si>
  <si>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</si>
  <si>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</si>
  <si>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</si>
  <si>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</si>
  <si>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</si>
  <si>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</si>
  <si>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</si>
  <si>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</si>
  <si>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</si>
  <si>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</si>
  <si>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</si>
  <si>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</si>
  <si>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</si>
  <si>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</si>
  <si>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</si>
  <si>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</si>
  <si>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</si>
  <si>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</si>
  <si>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</si>
  <si>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</si>
  <si>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</si>
  <si>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</si>
  <si>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</si>
  <si>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</si>
  <si>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</si>
  <si>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</si>
  <si>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</si>
  <si>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</si>
  <si>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</si>
  <si>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</si>
  <si>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</si>
  <si>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</si>
  <si>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</si>
  <si>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</si>
  <si>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</si>
  <si>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</si>
  <si>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</si>
  <si>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</si>
  <si>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</si>
  <si>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</si>
  <si>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</si>
  <si>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</si>
  <si>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</si>
  <si>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</si>
  <si>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</si>
  <si>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</si>
  <si>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</si>
  <si>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</si>
  <si>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</si>
  <si>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</si>
  <si>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</si>
  <si>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</si>
  <si>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</si>
  <si>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</si>
  <si>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</si>
  <si>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</si>
  <si>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</si>
  <si>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</si>
  <si>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</si>
  <si>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</si>
  <si>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</si>
  <si>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</si>
  <si>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</si>
  <si>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</si>
  <si>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</si>
  <si>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</si>
  <si>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</si>
  <si>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</si>
  <si>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</si>
  <si>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</si>
  <si>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</si>
  <si>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</si>
  <si>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</si>
  <si>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</si>
  <si>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</si>
  <si>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</si>
  <si>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</si>
  <si>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</si>
  <si>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</si>
  <si>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</si>
  <si>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</si>
  <si>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</si>
  <si>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</si>
  <si>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</si>
  <si>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</si>
  <si>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</si>
  <si>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</si>
  <si>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</si>
  <si>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</si>
  <si>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</si>
  <si>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</si>
  <si>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</si>
  <si>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</si>
  <si>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</si>
  <si>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</si>
  <si>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</si>
  <si>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</si>
  <si>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</si>
  <si>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</si>
  <si>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</si>
  <si>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</si>
  <si>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</si>
  <si>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</si>
  <si>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</si>
  <si>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</si>
  <si>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</si>
  <si>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</si>
  <si>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</si>
  <si>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</si>
  <si>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</si>
  <si>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</si>
  <si>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</si>
  <si>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</si>
  <si>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</si>
  <si>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</si>
  <si>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</si>
  <si>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</si>
  <si>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</si>
  <si>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</si>
  <si>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</si>
  <si>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</si>
  <si>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</si>
  <si>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</si>
  <si>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</si>
  <si>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</si>
  <si>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</si>
  <si>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</si>
  <si>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</si>
  <si>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</si>
  <si>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</si>
  <si>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</si>
  <si>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</si>
  <si>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</si>
  <si>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</si>
  <si>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</si>
  <si>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</si>
  <si>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</si>
  <si>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</si>
  <si>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</si>
  <si>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</si>
  <si>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</si>
  <si>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</si>
  <si>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</si>
  <si>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</si>
  <si>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</si>
  <si>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</si>
  <si>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</si>
  <si>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</si>
  <si>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</si>
  <si>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</si>
  <si>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</si>
  <si>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</si>
  <si>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</si>
  <si>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</si>
  <si>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</si>
  <si>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</si>
  <si>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</si>
  <si>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</si>
  <si>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</si>
  <si>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</si>
  <si>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</si>
  <si>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</si>
  <si>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</si>
  <si>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</si>
  <si>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</si>
  <si>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</si>
  <si>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</si>
  <si>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</si>
  <si>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</si>
  <si>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</si>
  <si>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</si>
  <si>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</si>
  <si>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</si>
  <si>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</si>
  <si>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</si>
  <si>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BH3564</t>
  </si>
  <si>
    <t>Ashthawan</t>
  </si>
  <si>
    <t>Harnaut</t>
  </si>
  <si>
    <t>East</t>
  </si>
  <si>
    <t>Bihar</t>
  </si>
  <si>
    <t>Dual Staff</t>
  </si>
  <si>
    <t>Available &amp; Updated</t>
  </si>
  <si>
    <t>G1</t>
  </si>
  <si>
    <t>Subhash Chandra Boss</t>
  </si>
  <si>
    <t>SF0050671</t>
  </si>
  <si>
    <t>BM</t>
  </si>
  <si>
    <t>G2</t>
  </si>
  <si>
    <t>Nitish Kumar</t>
  </si>
  <si>
    <t>SF0095862</t>
  </si>
  <si>
    <t>LO</t>
  </si>
  <si>
    <t>Bihar Sharif H.O</t>
  </si>
  <si>
    <t>aDDAPAR</t>
  </si>
  <si>
    <t>620040 C3 Zinnat Khatoon Gp Sohsarai1</t>
  </si>
  <si>
    <t>Chetana</t>
  </si>
  <si>
    <t>SSF4256038</t>
  </si>
  <si>
    <t>EBC</t>
  </si>
  <si>
    <t>HINDU</t>
  </si>
  <si>
    <t>Agriculture &amp; Farming</t>
  </si>
  <si>
    <t>PRIYANKA DEVI</t>
  </si>
  <si>
    <t>03-Aug-2023</t>
  </si>
  <si>
    <t>02</t>
  </si>
  <si>
    <t>1</t>
  </si>
  <si>
    <t>2.79 Yrs</t>
  </si>
  <si>
    <t>03 Aug 2023</t>
  </si>
  <si>
    <t>&gt; 2 to 4 Years</t>
  </si>
  <si>
    <t>03-Sep-2023</t>
  </si>
  <si>
    <t>20-May-2025</t>
  </si>
  <si>
    <t>Open</t>
  </si>
  <si>
    <t>31-Dec-2024</t>
  </si>
  <si>
    <t>Sanjeev Kumar/SF0089378</t>
  </si>
  <si>
    <t>EMI collected by Suryakant Kumar/SF0081161 .Rs 2240 On Dated-3/9/2024,Rs 2240.3/10/2025,Rs 2240.3/11/2024,Rs 2240.3/12/2024,Rs 2240.3/1/2025,Rs 2240.3/2/2025,Rs 2240.3/3/2025 but not posted in Fimo</t>
  </si>
  <si>
    <t>pANITANKI</t>
  </si>
  <si>
    <t>620040 C6 Banti Gp shekhana1</t>
  </si>
  <si>
    <t>SSF4537345</t>
  </si>
  <si>
    <t>GENERAL</t>
  </si>
  <si>
    <t>MUSLIM</t>
  </si>
  <si>
    <t>Chilli Business</t>
  </si>
  <si>
    <t>FATAMA ZOHRA</t>
  </si>
  <si>
    <t>15-Sep-2023</t>
  </si>
  <si>
    <t>04</t>
  </si>
  <si>
    <t>2.68 Yrs</t>
  </si>
  <si>
    <t>15 Sep 2023</t>
  </si>
  <si>
    <t>03-Oct-2023</t>
  </si>
  <si>
    <t>16-Dec-2024</t>
  </si>
  <si>
    <t>30-Sep-2025</t>
  </si>
  <si>
    <t>Borrower Avaiilable at the time of Center Visit but Loan Card Not Available</t>
  </si>
  <si>
    <t>SSF4562993</t>
  </si>
  <si>
    <t>Battery Business</t>
  </si>
  <si>
    <t>FULA DEVI</t>
  </si>
  <si>
    <t>21-Sep-2023</t>
  </si>
  <si>
    <t>2.66 Yrs</t>
  </si>
  <si>
    <t>21 Sep 2023</t>
  </si>
  <si>
    <t>03-Nov-2023</t>
  </si>
  <si>
    <t>14-Apr-2025</t>
  </si>
  <si>
    <t>EMI collected by Suryakant Kumar/SF0081161 .Rs 2240 On Dated-3/9/2024,Rs 2240.3/10/2024,Rs 2240.3/11/2024,Rs 2240.3/12/2024,Rs 2240.3/1/2025 but not posted in Fimo</t>
  </si>
  <si>
    <t>SSF4499923</t>
  </si>
  <si>
    <t>Carpenter Business</t>
  </si>
  <si>
    <t>LILA DEVI</t>
  </si>
  <si>
    <t>06-Aug-2025</t>
  </si>
  <si>
    <t>EMI collected by Suryakant Kumar/SF0081161 .Rs 2240 on Dated-3/10/2024,Rs 2240.3/12/2024,Rs 2240.3/1/2025 but not posted in Fimo</t>
  </si>
  <si>
    <t>SSF4563006</t>
  </si>
  <si>
    <t>Coal Business</t>
  </si>
  <si>
    <t>ISHARAT PERWEEN</t>
  </si>
  <si>
    <t>22-Jul-2025</t>
  </si>
  <si>
    <t>EMI collected by Suryakant Kumar/SF0081161 .Rs 2240 On Dated-3/9/2024,Rs 2240.3/10/2025,Rs 2240.3/11/2024,Rs 2240.3/1/2025,Rs 2240.3/3/2025,EMI collected by Gautam Kumar/SF0092470 .Rs 2240 On Dated-3/8/2025,Rs 2240.3/9/2025,Rs 2880.3/10/2025 but not posted in Fimo</t>
  </si>
  <si>
    <t>620040 bunty gp shekhana kalan bihar  C6 G2</t>
  </si>
  <si>
    <t>SSF4703016</t>
  </si>
  <si>
    <t>SUNITA KUMARI</t>
  </si>
  <si>
    <t>13-Oct-2023</t>
  </si>
  <si>
    <t>2.60 Yrs</t>
  </si>
  <si>
    <t>13 Oct 2023</t>
  </si>
  <si>
    <t>31-Dec-2025</t>
  </si>
  <si>
    <t>EMI collected by Suryakant Kumar/SF0081161 .Rs 2240 on Dated-3/9/2024,Rs 2240.3/10/2024,but not posted in Fimo</t>
  </si>
  <si>
    <t>SSF4703405</t>
  </si>
  <si>
    <t>Animal Husbandry &amp; Poultry</t>
  </si>
  <si>
    <t>RITA DEVI</t>
  </si>
  <si>
    <t>04-Sep-2025</t>
  </si>
  <si>
    <t>EMI collected by Suryakant Kumar/SF0081161 .Rs 2240 on Dated-3/9/2024,Rs 2240.3/10/2024 but not posted in Fimo</t>
  </si>
  <si>
    <t>620040 banti gp shekhana1222 C6 G3</t>
  </si>
  <si>
    <t>SSF4720441</t>
  </si>
  <si>
    <t>OBC</t>
  </si>
  <si>
    <t>RUKSANA KHATOON</t>
  </si>
  <si>
    <t>17-Oct-2023</t>
  </si>
  <si>
    <t>2.59 Yrs</t>
  </si>
  <si>
    <t>17 Oct 2023</t>
  </si>
  <si>
    <t>03-Dec-2023</t>
  </si>
  <si>
    <t>EMI collected by Suryakant Kumar/SF0081161 .Rs 2240 on Dated-3/9/2024,Rs 2240.3/10/2024 ,Rs 2240,Rs 2240.3/12/2024,EMI collected by Gautam Kumar/SF0092470 .Rs 2240 on Dated-3/1/2025,Rs 2240.3/5/2025 but not posted in Fimo</t>
  </si>
  <si>
    <t>SSF4840279</t>
  </si>
  <si>
    <t>ANAVARI VEGAM</t>
  </si>
  <si>
    <t>10-Nov-2023</t>
  </si>
  <si>
    <t>2.52 Yrs</t>
  </si>
  <si>
    <t>10 Nov 2023</t>
  </si>
  <si>
    <t>04-Oct-2025</t>
  </si>
  <si>
    <t>EMI collected by Suryakant Kumar/SF0081161 .Rs 2240 on Dated-5/9/2024,Rs 2240.5/10/2024,Rs 2240.5/11/2024,Rs 2240.5/12/2024,Rs 2240.5/1/2024,Rs 2240.5/2/2025,but not posted in Fimo</t>
  </si>
  <si>
    <t>khasganj 1</t>
  </si>
  <si>
    <t>620040 C10 Bunty Gp Vinay Bihar1</t>
  </si>
  <si>
    <t>SSF5029268</t>
  </si>
  <si>
    <t>ALIYA PRAVIN</t>
  </si>
  <si>
    <t>07-Dec-2023</t>
  </si>
  <si>
    <t>05</t>
  </si>
  <si>
    <t>2.45 Yrs</t>
  </si>
  <si>
    <t>07 Dec 2023</t>
  </si>
  <si>
    <t>02-Jan-2024</t>
  </si>
  <si>
    <t>07-Nov-2025</t>
  </si>
  <si>
    <t>Borrower Avaiilable at the time of Center Visit</t>
  </si>
  <si>
    <t>SSF5056208</t>
  </si>
  <si>
    <t>ZEENAT PARWEEN</t>
  </si>
  <si>
    <t>11-Dec-2023</t>
  </si>
  <si>
    <t>2.44 Yrs</t>
  </si>
  <si>
    <t>11 Dec 2023</t>
  </si>
  <si>
    <t>03-May-2025</t>
  </si>
  <si>
    <t>30-Jun-2025</t>
  </si>
  <si>
    <t>JALALPUR</t>
  </si>
  <si>
    <t>620040 C1 SUNAINA GP JALALPUR SOHSARAI222221 C1 G2</t>
  </si>
  <si>
    <t>SSF5184743</t>
  </si>
  <si>
    <t xml:space="preserve">PINKI DEVI </t>
  </si>
  <si>
    <t>28-Dec-2023</t>
  </si>
  <si>
    <t>2.39 Yrs</t>
  </si>
  <si>
    <t>28 Dec 2023</t>
  </si>
  <si>
    <t>01-Feb-2024</t>
  </si>
  <si>
    <t>05-May-2026</t>
  </si>
  <si>
    <t>Mandilur</t>
  </si>
  <si>
    <t>Mandilur C2</t>
  </si>
  <si>
    <t>Mandilur C2 Saroja GP Kalalipar Bihar 220221</t>
  </si>
  <si>
    <t>SSF5332245</t>
  </si>
  <si>
    <t>SC</t>
  </si>
  <si>
    <t>PINKI DEVI</t>
  </si>
  <si>
    <t>18-Jan-2024</t>
  </si>
  <si>
    <t>07</t>
  </si>
  <si>
    <t>2.33 Yrs</t>
  </si>
  <si>
    <t>18 Jan 2024</t>
  </si>
  <si>
    <t>07-Mar-2024</t>
  </si>
  <si>
    <t>17-Feb-2026</t>
  </si>
  <si>
    <t>620040 c10 bunty gp C10 G2</t>
  </si>
  <si>
    <t>SSF5387964</t>
  </si>
  <si>
    <t>NAGMA PERWEEN</t>
  </si>
  <si>
    <t>25-Jan-2024</t>
  </si>
  <si>
    <t>2.32 Yrs</t>
  </si>
  <si>
    <t>25 Jan 2024</t>
  </si>
  <si>
    <t>02-Mar-2024</t>
  </si>
  <si>
    <t>29-May-2025</t>
  </si>
  <si>
    <t>SSF6053438</t>
  </si>
  <si>
    <t>Fisheries</t>
  </si>
  <si>
    <t>SHAMA PARVEEN</t>
  </si>
  <si>
    <t>28-Apr-2024</t>
  </si>
  <si>
    <t>2.06 Yrs</t>
  </si>
  <si>
    <t>28 Apr 2024</t>
  </si>
  <si>
    <t>03-Jun-2024</t>
  </si>
  <si>
    <t>31-Mar-2025</t>
  </si>
  <si>
    <t xml:space="preserve">EMI collected by Suryakant Kumar/SF0081161 .Rs 2240 on Dated-3/9/2024,Rs 2240.3/10/2024,Rs 2240.3/12/2024,but not posted in Fimo </t>
  </si>
  <si>
    <t>Unnati</t>
  </si>
  <si>
    <t>01-May-2024</t>
  </si>
  <si>
    <t>0</t>
  </si>
  <si>
    <t>04-Jul-2025</t>
  </si>
  <si>
    <t>EMI collected by Suryakant Kumar/SF0081161 .Rs 2690 on Dated-1/9/2024,Rs 2690.1/10/2024,Rs 2690.1/11/2024, Rs 2690.1/12/2024,Rs 2690.1/1/2025,Rs 2690.2/2/2025 but not posted in Fimo</t>
  </si>
  <si>
    <t>03-Jul-2024</t>
  </si>
  <si>
    <t>IL-1</t>
  </si>
  <si>
    <t>09-Aug-2024</t>
  </si>
  <si>
    <t>05-Aug-2024</t>
  </si>
  <si>
    <t>15-Nov-2024</t>
  </si>
  <si>
    <t>02-Dec-2024</t>
  </si>
  <si>
    <t>23-Jan-2025</t>
  </si>
  <si>
    <t>29-Aug-2025</t>
  </si>
  <si>
    <t>FN26-27-00161</t>
  </si>
  <si>
    <t>Suryakant Kumar</t>
  </si>
  <si>
    <t>SF0081161</t>
  </si>
  <si>
    <t xml:space="preserve"> She paid of Rs 2240/- on date 01/09/2024 to LO -Suryakant Kumar but the same not accounted in fimo.</t>
  </si>
  <si>
    <t xml:space="preserve"> She paid of Rs 2240/- on date 01/10/2024 to LO -Suryakant Kumar but the same not accounted in fimo.</t>
  </si>
  <si>
    <t xml:space="preserve"> She paid of Rs 2240/- on date 01/11/2024 to LO -Suryakant Kumar but the same not accounted in fimo.</t>
  </si>
  <si>
    <t xml:space="preserve"> She paid of Rs 2240/- on date 01/12/2024 to LO -Suryakant Kumar but the same not accounted in fimo.</t>
  </si>
  <si>
    <t xml:space="preserve"> She paid of Rs 2240/- on date 01/01/2025 to LO -Suryakant Kumar but the same not accounted in fimo.</t>
  </si>
  <si>
    <t xml:space="preserve"> She paid of Rs 2240/- on date 01/02/2025 to LO -Suryakant Kumar but the same not accounted in fimo.</t>
  </si>
  <si>
    <t xml:space="preserve"> She paid of Rs 2240/- on date 01/03/2025 to LO -Suryakant Kumar but the same not accounted in fimo.</t>
  </si>
  <si>
    <t xml:space="preserve"> She paid of Rs 2240/- on date 03/09/2024 to LO -Suryakant Kumar but the same not accounted in fimo.</t>
  </si>
  <si>
    <t xml:space="preserve"> She paid of Rs 2240/- on date 03/10/2024 to LO -Suryakant Kumar but the same not accounted in fimo.</t>
  </si>
  <si>
    <t xml:space="preserve"> She paid of Rs 2240/- on date 03/11/2024 to LO -Suryakant Kumar but the same not accounted in fimo.</t>
  </si>
  <si>
    <t xml:space="preserve"> She paid of Rs 2240/- on date 03/12/2024 to LO -Suryakant Kumar but the same not accounted in fimo.</t>
  </si>
  <si>
    <t xml:space="preserve"> She paid of Rs 2240/- on date 03/01/2025 to LO -Suryakant Kumar but the same not accounted in fimo.</t>
  </si>
  <si>
    <t xml:space="preserve"> She paid of Rs 2240/- on date 03/9/2024 to LO -Suryakant Kumar but the same not accounted in fimo.</t>
  </si>
  <si>
    <t xml:space="preserve"> She paid of Rs 2240/- on date 03/03/2025 to LO -Suryakant Kumar but the same not accounted in fimo.</t>
  </si>
  <si>
    <t xml:space="preserve"> She paid of Rs 2240/- on date 05/09/2024 to LO -Suryakant Kumar but the same not accounted in fimo.</t>
  </si>
  <si>
    <t xml:space="preserve"> She paid of Rs 2240/- on date 05/10/2024 to LO -Suryakant Kumar but the same not accounted in fimo.</t>
  </si>
  <si>
    <t xml:space="preserve"> She paid of Rs 2690/- on date 01/09/2024 to LO -Suryakant Kumar but the same not accounted in fimo.</t>
  </si>
  <si>
    <t xml:space="preserve"> She paid of Rs 2690/- on date 01/10/2024 to LO -Suryakant Kumar but the same not accounted in fimo.</t>
  </si>
  <si>
    <t xml:space="preserve"> She paid of Rs 2690/- on date 01/11/2024 to LO -Suryakant Kumar but the same not accounted in fimo.</t>
  </si>
  <si>
    <t xml:space="preserve"> She paid of Rs 2690/- on date 01/12/2024 to LO -Suryakant Kumar but the same not accounted in fimo.</t>
  </si>
  <si>
    <t xml:space="preserve"> She paid of Rs 2690/- on date 01/01/2025 to LO -Suryakant Kumar but the same not accounted in fimo.</t>
  </si>
  <si>
    <t xml:space="preserve"> She paid of Rs 2690/- on date 01/02/2025 to LO -Suryakant Kumar but the same not accounted in fimo.</t>
  </si>
  <si>
    <t>SSF4239690</t>
  </si>
  <si>
    <t>SSF4256049</t>
  </si>
  <si>
    <t>SSF4302231</t>
  </si>
  <si>
    <t>NILU DEVI</t>
  </si>
  <si>
    <t>05-Jun-2025</t>
  </si>
  <si>
    <t>CHANDNI</t>
  </si>
  <si>
    <t>27-Aug-2025</t>
  </si>
  <si>
    <t>SHABANA KHATUN</t>
  </si>
  <si>
    <t>12-Aug-2023</t>
  </si>
  <si>
    <t>2.77 Yrs</t>
  </si>
  <si>
    <t>12 Aug 2023</t>
  </si>
  <si>
    <t>27-Sep-2025</t>
  </si>
  <si>
    <t>23-Apr-2024</t>
  </si>
  <si>
    <t>EMI collected by Suryakant Kumar/SF0081161 .Rs 2240.on dated-03/09/2024,Rs 2240.03/10/2024,Rs 2240.03/11/2024,Rs 2240.03/12/2024,Rs 2240.03/01/2025,Rs 2240.03/02/2025,Rs 2240.03/03/2025,Rs 2240.03/04/2025 but not posted in Fimo</t>
  </si>
  <si>
    <t>EMI collected by Suryakant Kumar/SF0081161 .Rs 2240.on dated-03/09/2024,Rs 2240.03/10/2024,Rs 2240.03/11/2024,Rs 2240.03/12/2024,Rs 2240.03/01/2025,Rs 2240.03/02/2025,Rs 2240.03/03/2025, but not posted in Fimo</t>
  </si>
  <si>
    <t>EMI collected by Suryakant Kumar/SF0081161 .Rs 22690.on dated-03/09/2024,Rs 2690.03/10/2024,Rs 2690.03/11/2024,Rs 2690.03/12/2024,Rs 2690.03/01/2025, but not posted in Fimo and 03/05/2025 Loan Card Sine Nitish Kumar But Cash Not  Paid</t>
  </si>
  <si>
    <t xml:space="preserve"> She paid of Rs 2240/- on date 03/02/2025 to LO -Suryakant Kumar but the same not accounted in fimo.</t>
  </si>
  <si>
    <t xml:space="preserve"> She paid of Rs 2240/- on date 03/04/2025 to LO -Suryakant Kumar but the same not accounted in fimo.</t>
  </si>
  <si>
    <t xml:space="preserve"> She paid of Rs 2690/- on date 03/09/2024 to LO -Suryakant Kumar but the same not accounted in fimo.</t>
  </si>
  <si>
    <t xml:space="preserve"> She paid of Rs 2690/- on date 03/10/2024 to LO -Suryakant Kumar but the same not accounted in fimo.</t>
  </si>
  <si>
    <t xml:space="preserve"> She paid of Rs 2690/- on date 03/11/2024 to LO -Suryakant Kumar but the same not accounted in fimo.</t>
  </si>
  <si>
    <t xml:space="preserve"> She paid of Rs 2690/- on date 03/12/2024 to LO -Suryakant Kumar but the same not accounted in fimo.</t>
  </si>
  <si>
    <t xml:space="preserve"> She paid of Rs 2690/- on date 03/01/2025 to LO -Suryakant Kumar but the same not accounted in fimo.</t>
  </si>
  <si>
    <t>FIR Not Filled</t>
  </si>
  <si>
    <t>Rupesh Kumar/SF0039251</t>
  </si>
  <si>
    <t>Rakesh Kumar/SF0050524</t>
  </si>
  <si>
    <t>Saketnath thakur/sf0062081</t>
  </si>
  <si>
    <t>Terminated</t>
  </si>
  <si>
    <t>Completed-Report Submitted</t>
  </si>
  <si>
    <t>Sanjeev Kumar</t>
  </si>
  <si>
    <t>SF0089378</t>
  </si>
  <si>
    <t>Patna</t>
  </si>
  <si>
    <t>Rajgir</t>
  </si>
  <si>
    <t>620040 c10 shanti ji khasganj malo C10 G6</t>
  </si>
  <si>
    <t>SSF5864369</t>
  </si>
  <si>
    <t>RINKU DEVI</t>
  </si>
  <si>
    <t>31-Mar-2024</t>
  </si>
  <si>
    <t>2.23 Yrs</t>
  </si>
  <si>
    <t>31 Mar 2024</t>
  </si>
  <si>
    <t>02-May-2024</t>
  </si>
  <si>
    <t>8541013172</t>
  </si>
  <si>
    <t>Md Ejaz Ahmad/SF0042310</t>
  </si>
  <si>
    <t>On dated 02-07-2024/2240,02-08-2024/2240,02-10-2024/2240,02-11-2024/2240,02-12-2024/2240,02-01-2025/2240,02-02-2025/2240 LO Suryakanta / SF0081161 has collected the EMI from the borrower but not accounted in FIMO.</t>
  </si>
  <si>
    <t>On dated 02-07-2024/2240 LO Suryakanta / SF0081161 has collected the EMI from the borrower but not accounted in FIMO.</t>
  </si>
  <si>
    <t>On dated 02-08-2024/2240 LO Suryakanta / SF0081161 has collected the EMI from the borrower but not accounted in FIMO.</t>
  </si>
  <si>
    <t>On dated 02-10-2024/2240 LO Suryakanta / SF0081161 has collected the EMI from the borrower but not accounted in FIMO.</t>
  </si>
  <si>
    <t>On dated 02-11-2024/2240 LO Suryakanta / SF0081161 has collected the EMI from the borrower but not accounted in FIMO.</t>
  </si>
  <si>
    <t>On dated 02-12-2024/2240 LO Suryakanta / SF0081161 has collected the EMI from the borrower but not accounted in FIMO.</t>
  </si>
  <si>
    <t>On dated 02-01-2025/2240 LO Suryakanta / SF0081161 has collected the EMI from the borrower but not accounted in FIMO.</t>
  </si>
  <si>
    <t>On dated 02-02-2025/2240 LO Suryakanta / SF0081161 has collected the EMI from the borrower but not accounted in FIMO.</t>
  </si>
  <si>
    <t>620040 C6 Sohsarai Panitanki1</t>
  </si>
  <si>
    <t>SSF4544369</t>
  </si>
  <si>
    <t>RANJU DEVI</t>
  </si>
  <si>
    <t>18-Sep-2023</t>
  </si>
  <si>
    <t>2.76 Yrs</t>
  </si>
  <si>
    <t>18 Sep 2023</t>
  </si>
  <si>
    <t>17-Dec-2025</t>
  </si>
  <si>
    <t>9234638068</t>
  </si>
  <si>
    <t>On dated 03-09-2024/2240,03-10-2024/2240,03-11-2024/2240,03-12-2024/2240,03-01-2025/2240,03-02-2025/2240,03-03-2025/2240 LO Suryakanta / SF0081161 has collected the EMI from the borrower but not accounted in FIMO.</t>
  </si>
  <si>
    <t>On dated 03-09-2024/2240 LO Suryakanta / SF0081161 has collected the EMI from the borrower but not accounted in FIMO.</t>
  </si>
  <si>
    <t>On dated 03-10-2024/2240 LO Suryakanta / SF0081161 has collected the EMI from the borrower but not accounted in FIMO.</t>
  </si>
  <si>
    <t>On dated 03-11-2024/2240 LO Suryakanta / SF0081161 has collected the EMI from the borrower but not accounted in FIMO.</t>
  </si>
  <si>
    <t>On dated 03-12-2024/2240 LO Suryakanta / SF0081161 has collected the EMI from the borrower but not accounted in FIMO.</t>
  </si>
  <si>
    <t>On dated 03-01-2025/2240 LO Suryakanta / SF0081161 has collected the EMI from the borrower but not accounted in FIMO.</t>
  </si>
  <si>
    <t>On dated 03-02-2025/2240 LO Suryakanta / SF0081161 has collected the EMI from the borrower but not accounted in FIMO.</t>
  </si>
  <si>
    <t>On dated 03-03-2025/2240 LO Suryakanta / SF0081161 has collected the EMI from the borrower but not accounted in FIMO.</t>
  </si>
  <si>
    <t>Signature not matched</t>
  </si>
  <si>
    <t>BEBI KUMARI</t>
  </si>
  <si>
    <t>SSF6297888</t>
  </si>
  <si>
    <t>Om Prakash/SF0094717</t>
  </si>
  <si>
    <t>No Fraud</t>
  </si>
  <si>
    <t>Om Prakash</t>
  </si>
  <si>
    <t>SF0094717</t>
  </si>
  <si>
    <t>Business</t>
  </si>
  <si>
    <t>SSF6383269</t>
  </si>
  <si>
    <t>Marble Business</t>
  </si>
  <si>
    <t>RAUSHAN KHATOON</t>
  </si>
  <si>
    <t>25-Jul-2024</t>
  </si>
  <si>
    <t>GL-1</t>
  </si>
  <si>
    <t>1.95 Yrs</t>
  </si>
  <si>
    <t>25 Jul 2024</t>
  </si>
  <si>
    <t>&lt;= 2 Years</t>
  </si>
  <si>
    <t>13-Sep-2024</t>
  </si>
  <si>
    <t>11-Jun-2026</t>
  </si>
  <si>
    <t>9341552842</t>
  </si>
  <si>
    <t>EMI collected by Suryakant Kumar/SF0081161 .Rs 2240 on Dated-08/11/2024,Rs 2240.10/12/2024,Rs 2240.10/01/2025,Rs 2240.14/02/2025,Rs 2240.14/03/2025,Rs 2240.14/04/2025,but not posted in Fimo</t>
  </si>
  <si>
    <t>EMI collected by Suryakant Kumar/SF0081161 .Rs 2240 on Dated-08/11/2024,,but not posted in Fimo</t>
  </si>
  <si>
    <t>EMI collected by Suryakant Kumar/SF0081161 .Rs 2240 on Dated-10/12/2024,,but not posted in Fimo</t>
  </si>
  <si>
    <t>EMI collected by Suryakant Kumar/SF0081161 .Rs 2240 on Dated-10/01/2025,,but not posted in Fimo</t>
  </si>
  <si>
    <t>EMI collected by Suryakant Kumar/SF0081161 .Rs 2240 on Dated-14/02/2025,,but not posted in Fimo</t>
  </si>
  <si>
    <t>EMI collected by Suryakant Kumar/SF0081161 .Rs 2240 on Dated-14/03/2025,,but not posted in Fimo</t>
  </si>
  <si>
    <t>EMI collected by Suryakant Kumar/SF0081161 .Rs 2240 on Dated-14/04/2025,,but not posted in Fimo</t>
  </si>
  <si>
    <t>1.Business team raised a complain that Staff Suryakant Kumar/SF0081161 had collected the EMI amount and not posted in Fimo.
2.The Comaplain team register a complain vide complain no-  FN26-27-00161.
3.After FRM team verification it is identify that total Rs.172950 amount collected but not posted in Fimo.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</si>
</sst>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  <font>
      <sz val="9"/>
      <color rgb="FF000000"/>
      <name val="Tahoma"/>
      <family val="2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</cellStyleXfs>
  <cellXfs count="19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5" fontId="11" fillId="0" borderId="1" xfId="17" applyNumberFormat="1" applyFont="1" applyBorder="1" applyAlignment="1" applyProtection="1">
      <alignment horizontal="center" vertical="center" wrapText="1"/>
      <protection locked="0"/>
    </xf>
    <xf numFmtId="18" fontId="11" fillId="0" borderId="1" xfId="17" applyNumberFormat="1" applyFont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0" fontId="38" fillId="8" borderId="15" xfId="0" applyFont="1" applyFill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5" fillId="14" borderId="1" xfId="32" applyFont="1" applyFill="1" applyBorder="1" applyAlignment="1" applyProtection="1">
      <alignment horizontal="center" vertical="center"/>
      <protection locked="0"/>
    </xf>
    <xf numFmtId="0" fontId="40" fillId="0" borderId="15" xfId="0" applyFont="1" applyBorder="1" applyAlignment="1">
      <alignment vertical="top" wrapText="1" readingOrder="1"/>
    </xf>
    <xf numFmtId="172" fontId="40" fillId="0" borderId="15" xfId="0" applyNumberFormat="1" applyFont="1" applyBorder="1" applyAlignment="1">
      <alignment vertical="top" wrapText="1" readingOrder="1"/>
    </xf>
    <xf numFmtId="0" fontId="40" fillId="8" borderId="15" xfId="0" applyFont="1" applyFill="1" applyBorder="1" applyAlignment="1">
      <alignment vertical="top" wrapText="1" readingOrder="1"/>
    </xf>
    <xf numFmtId="0" fontId="0" fillId="0" borderId="1" xfId="0" applyBorder="1" applyAlignment="1">
      <alignment vertical="center"/>
    </xf>
    <xf numFmtId="0" fontId="41" fillId="0" borderId="1" xfId="0" applyFont="1" applyBorder="1" applyAlignment="1">
      <alignment horizontal="center" vertical="center"/>
    </xf>
    <xf numFmtId="169" fontId="42" fillId="14" borderId="1" xfId="0" applyNumberFormat="1" applyFont="1" applyFill="1" applyBorder="1" applyAlignment="1" applyProtection="1">
      <alignment horizontal="center" vertical="center"/>
      <protection locked="0"/>
    </xf>
    <xf numFmtId="0" fontId="6" fillId="14" borderId="1" xfId="0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3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2" xr:uid="{7792600C-DBF5-4F08-AA47-DF88970B5F97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BH3564</v>
      </c>
      <c r="D5" s="64" t="str">
        <f>IF('Physical Cash at Safe'!D28="Yes", 'Physical Cash at Safe'!A4, 'Borrower Wise Details'!C5)</f>
        <v>Ashthawan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46126</v>
      </c>
      <c r="H5" s="62" t="s">
        <v>522</v>
      </c>
      <c r="I5" s="61">
        <v>46127</v>
      </c>
      <c r="J5" s="79" t="str">
        <f>IF('Physical Cash at Safe'!D28="Yes",'Physical Cash at Safe'!E28,IF('Borrower Wise Details'!D5&lt;&gt;"",'Borrower Wise Details'!D5,""))</f>
        <v>FN26-27-00161</v>
      </c>
      <c r="K5" s="89">
        <v>1</v>
      </c>
      <c r="L5" s="90">
        <v>29120</v>
      </c>
      <c r="M5" s="90">
        <v>0</v>
      </c>
      <c r="N5" s="90" t="s">
        <v>473</v>
      </c>
      <c r="O5" s="90" t="s">
        <v>474</v>
      </c>
      <c r="P5" s="90" t="s">
        <v>475</v>
      </c>
      <c r="Q5" s="90"/>
      <c r="R5" s="80" t="str">
        <f>IF('Physical Cash at Safe'!$D$28="Yes", 'Physical Cash at Safe'!$A$28, IF('Borrower Wise Details'!F5&lt;&gt;"", 'Borrower Wise Details'!F5, ""))</f>
        <v>Suryakant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SF0081161</v>
      </c>
      <c r="U5" s="83" t="s">
        <v>476</v>
      </c>
      <c r="V5" s="61">
        <v>45855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477</v>
      </c>
      <c r="Z5" s="61">
        <v>46161</v>
      </c>
      <c r="AA5" s="61">
        <v>46163</v>
      </c>
      <c r="AB5" s="61" t="s">
        <v>520</v>
      </c>
      <c r="AC5" s="61" t="s">
        <v>521</v>
      </c>
      <c r="AD5" s="61">
        <v>1</v>
      </c>
      <c r="AE5" s="61" t="s">
        <v>478</v>
      </c>
      <c r="AF5" s="61" t="s">
        <v>479</v>
      </c>
      <c r="AG5" s="142">
        <v>20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172950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172950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15</v>
      </c>
      <c r="AN5" s="61">
        <v>46211</v>
      </c>
      <c r="AO5" s="75" t="s">
        <v>541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6" t="s">
        <v>81</v>
      </c>
      <c r="I3" s="156"/>
      <c r="J3" s="156"/>
      <c r="K3" s="156"/>
      <c r="L3" s="156"/>
      <c r="M3" s="15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BH3564</v>
      </c>
      <c r="C5" s="50" t="str">
        <f>IF('Fraud Investigation Report'!D5="", "", 'Fraud Investigation Report'!D5)</f>
        <v>Ashthawan</v>
      </c>
      <c r="D5" s="73" t="str">
        <f>IF(OR('Fraud Investigation Report'!R5="", 'Fraud Investigation Report'!R5=0), "", 'Fraud Investigation Report'!R5)</f>
        <v>Suryakant Kumar</v>
      </c>
      <c r="E5" s="73" t="str">
        <f>IF(OR('Fraud Investigation Report'!T5="", 'Fraud Investigation Report'!T5=0), "", 'Fraud Investigation Report'!T5)</f>
        <v>SF0081161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FN26-27-00161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172950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172950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172950</v>
      </c>
      <c r="Q5" s="49"/>
      <c r="R5" s="94" t="s">
        <v>472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8" t="s">
        <v>2</v>
      </c>
      <c r="B1" s="159"/>
      <c r="C1" s="159"/>
      <c r="D1" s="159"/>
      <c r="E1" s="160"/>
    </row>
    <row r="2" spans="1:5" ht="18.5" x14ac:dyDescent="0.45">
      <c r="A2" s="14"/>
      <c r="B2" s="161" t="s">
        <v>224</v>
      </c>
      <c r="C2" s="161"/>
      <c r="D2" s="16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143">
        <v>46161</v>
      </c>
      <c r="C4" s="143">
        <v>46161</v>
      </c>
      <c r="D4" s="143">
        <v>46161</v>
      </c>
      <c r="E4" s="144">
        <v>0.88888888888888884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260</v>
      </c>
      <c r="B6" s="18">
        <v>46161</v>
      </c>
      <c r="C6" s="18">
        <v>46161</v>
      </c>
      <c r="D6" s="18">
        <v>46161</v>
      </c>
      <c r="E6" s="19">
        <v>0.88888888888888884</v>
      </c>
    </row>
    <row r="7" spans="1:5" ht="15.5" x14ac:dyDescent="0.35">
      <c r="A7" s="162" t="s">
        <v>65</v>
      </c>
      <c r="B7" s="163"/>
      <c r="C7" s="163"/>
      <c r="D7" s="163"/>
      <c r="E7" s="163"/>
    </row>
    <row r="8" spans="1:5" ht="15" customHeight="1" x14ac:dyDescent="0.35">
      <c r="A8" s="164" t="s">
        <v>66</v>
      </c>
      <c r="B8" s="166" t="s">
        <v>86</v>
      </c>
      <c r="C8" s="167"/>
      <c r="D8" s="168" t="s">
        <v>67</v>
      </c>
      <c r="E8" s="169"/>
    </row>
    <row r="9" spans="1:5" ht="14.5" x14ac:dyDescent="0.35">
      <c r="A9" s="16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</v>
      </c>
      <c r="C11" s="23">
        <f>B11*A11</f>
        <v>1500</v>
      </c>
      <c r="D11" s="25">
        <v>3</v>
      </c>
      <c r="E11" s="23">
        <f t="shared" ref="E11:E17" si="0">D11*A11</f>
        <v>1500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7</v>
      </c>
      <c r="C18" s="23">
        <f>B18</f>
        <v>7</v>
      </c>
      <c r="D18" s="27">
        <v>7</v>
      </c>
      <c r="E18" s="28">
        <f>D18</f>
        <v>7</v>
      </c>
    </row>
    <row r="19" spans="1:5" ht="14.5" x14ac:dyDescent="0.35">
      <c r="A19" s="29"/>
      <c r="B19" s="30" t="s">
        <v>71</v>
      </c>
      <c r="C19" s="31">
        <f>SUM(C10:C18)</f>
        <v>1557</v>
      </c>
      <c r="D19" s="30" t="s">
        <v>71</v>
      </c>
      <c r="E19" s="31">
        <f>SUM(E10:E18)</f>
        <v>1557</v>
      </c>
    </row>
    <row r="20" spans="1:5" ht="30" customHeight="1" x14ac:dyDescent="0.35">
      <c r="A20" s="170" t="s">
        <v>91</v>
      </c>
      <c r="B20" s="171"/>
      <c r="C20" s="32">
        <v>1557</v>
      </c>
      <c r="D20" s="33" t="s">
        <v>85</v>
      </c>
      <c r="E20" s="34">
        <v>0</v>
      </c>
    </row>
    <row r="21" spans="1:5" ht="30" customHeight="1" x14ac:dyDescent="0.35">
      <c r="A21" s="172" t="s">
        <v>82</v>
      </c>
      <c r="B21" s="173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2" t="s">
        <v>72</v>
      </c>
      <c r="B22" s="173"/>
      <c r="C22" s="34">
        <v>0</v>
      </c>
      <c r="D22" s="35" t="s">
        <v>73</v>
      </c>
      <c r="E22" s="34"/>
    </row>
    <row r="23" spans="1:5" ht="30" customHeight="1" x14ac:dyDescent="0.35">
      <c r="A23" s="172" t="s">
        <v>74</v>
      </c>
      <c r="B23" s="173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7"/>
      <c r="C24" s="157"/>
      <c r="D24" s="157"/>
      <c r="E24" s="157"/>
    </row>
    <row r="25" spans="1:5" ht="57.75" customHeight="1" x14ac:dyDescent="0.35">
      <c r="A25" s="36" t="s">
        <v>75</v>
      </c>
      <c r="B25" s="180"/>
      <c r="C25" s="180"/>
      <c r="D25" s="180"/>
      <c r="E25" s="180"/>
    </row>
    <row r="26" spans="1:5" ht="20.149999999999999" customHeight="1" x14ac:dyDescent="0.35">
      <c r="A26" s="185" t="s">
        <v>170</v>
      </c>
      <c r="B26" s="185"/>
      <c r="C26" s="185"/>
      <c r="D26" s="185"/>
      <c r="E26" s="18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/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3" t="s">
        <v>196</v>
      </c>
      <c r="E29" s="184"/>
    </row>
    <row r="30" spans="1:5" ht="40" customHeight="1" x14ac:dyDescent="0.35">
      <c r="A30" s="85"/>
      <c r="B30" s="85"/>
      <c r="C30" s="86" t="str">
        <f>IF(AND(A30="",B30=""),"",A30-B30)</f>
        <v/>
      </c>
      <c r="D30" s="186"/>
      <c r="E30" s="187"/>
    </row>
    <row r="31" spans="1:5" ht="15" customHeight="1" x14ac:dyDescent="0.35">
      <c r="A31" s="188"/>
      <c r="B31" s="189"/>
      <c r="C31" s="189"/>
      <c r="D31" s="189"/>
      <c r="E31" s="190"/>
    </row>
    <row r="32" spans="1:5" ht="24.75" customHeight="1" x14ac:dyDescent="0.35">
      <c r="A32" s="37" t="s">
        <v>197</v>
      </c>
      <c r="B32" s="38" t="s">
        <v>261</v>
      </c>
      <c r="C32" s="37" t="s">
        <v>76</v>
      </c>
      <c r="D32" s="181" t="s">
        <v>262</v>
      </c>
      <c r="E32" s="182"/>
    </row>
    <row r="33" spans="1:5" ht="18" customHeight="1" x14ac:dyDescent="0.35">
      <c r="A33" s="37" t="s">
        <v>77</v>
      </c>
      <c r="B33" s="124" t="s">
        <v>263</v>
      </c>
      <c r="C33" s="39" t="s">
        <v>78</v>
      </c>
      <c r="D33" s="174" t="s">
        <v>267</v>
      </c>
      <c r="E33" s="175"/>
    </row>
    <row r="34" spans="1:5" ht="26" x14ac:dyDescent="0.35">
      <c r="A34" s="39" t="s">
        <v>198</v>
      </c>
      <c r="B34" s="124" t="s">
        <v>264</v>
      </c>
      <c r="C34" s="39" t="s">
        <v>199</v>
      </c>
      <c r="D34" s="176" t="s">
        <v>268</v>
      </c>
      <c r="E34" s="177"/>
    </row>
    <row r="35" spans="1:5" ht="26" x14ac:dyDescent="0.35">
      <c r="A35" s="39" t="s">
        <v>200</v>
      </c>
      <c r="B35" s="124" t="s">
        <v>265</v>
      </c>
      <c r="C35" s="39" t="s">
        <v>202</v>
      </c>
      <c r="D35" s="176" t="s">
        <v>269</v>
      </c>
      <c r="E35" s="177"/>
    </row>
    <row r="36" spans="1:5" ht="25.5" customHeight="1" x14ac:dyDescent="0.35">
      <c r="A36" s="39" t="s">
        <v>201</v>
      </c>
      <c r="B36" s="125" t="s">
        <v>266</v>
      </c>
      <c r="C36" s="39" t="s">
        <v>203</v>
      </c>
      <c r="D36" s="178" t="s">
        <v>270</v>
      </c>
      <c r="E36" s="17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H60" zoomScaleNormal="100" workbookViewId="0">
      <selection activeCell="K64" sqref="K6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BH3564</v>
      </c>
      <c r="C5" s="60" t="str">
        <f>IF('Loan Outstanding Report'!$H$5="", "", 'Loan Outstanding Report'!$H$5)</f>
        <v>Ashthawan</v>
      </c>
      <c r="D5" s="126" t="s">
        <v>424</v>
      </c>
      <c r="E5" s="66">
        <v>46162</v>
      </c>
      <c r="F5" s="92" t="s">
        <v>425</v>
      </c>
      <c r="G5" s="49" t="s">
        <v>426</v>
      </c>
      <c r="H5" s="49" t="s">
        <v>270</v>
      </c>
      <c r="I5" s="49" t="s">
        <v>272</v>
      </c>
      <c r="J5" s="49" t="s">
        <v>275</v>
      </c>
      <c r="K5" s="49" t="s">
        <v>279</v>
      </c>
      <c r="L5" s="11">
        <v>352385930</v>
      </c>
      <c r="M5" s="67" t="s">
        <v>280</v>
      </c>
      <c r="N5" s="49">
        <v>42000</v>
      </c>
      <c r="O5" s="49">
        <v>2240</v>
      </c>
      <c r="P5" s="67" t="s">
        <v>127</v>
      </c>
      <c r="Q5" s="88">
        <v>45536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427</v>
      </c>
    </row>
    <row r="6" spans="1:23" ht="30" customHeight="1" x14ac:dyDescent="0.3">
      <c r="A6" s="65">
        <v>2</v>
      </c>
      <c r="B6" s="60" t="str">
        <f>IF(J6&lt;&gt;"", $B$5, "")</f>
        <v>BH3564</v>
      </c>
      <c r="C6" s="50" t="str">
        <f>IF(J6&lt;&gt;"", $C$5, "")</f>
        <v>Ashthawan</v>
      </c>
      <c r="D6" s="50" t="str">
        <f>IF(J6&lt;&gt;"", $D$5, "")</f>
        <v>FN26-27-00161</v>
      </c>
      <c r="E6" s="66">
        <v>46162</v>
      </c>
      <c r="F6" s="50" t="str">
        <f>IF(J6&lt;&gt;"", $F$5, "")</f>
        <v>Suryakant Kumar</v>
      </c>
      <c r="G6" s="50" t="str">
        <f>IF(J6&lt;&gt;"", $G$5, "")</f>
        <v>SF0081161</v>
      </c>
      <c r="H6" s="50" t="str">
        <f>IF(J6&lt;&gt;"", $H$5, "")</f>
        <v>LO</v>
      </c>
      <c r="I6" s="49" t="s">
        <v>272</v>
      </c>
      <c r="J6" s="49" t="s">
        <v>275</v>
      </c>
      <c r="K6" s="49" t="s">
        <v>279</v>
      </c>
      <c r="L6" s="11">
        <v>352385930</v>
      </c>
      <c r="M6" s="67" t="s">
        <v>280</v>
      </c>
      <c r="N6" s="49">
        <v>42000</v>
      </c>
      <c r="O6" s="49">
        <v>2240</v>
      </c>
      <c r="P6" s="67" t="s">
        <v>127</v>
      </c>
      <c r="Q6" s="67">
        <v>45566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428</v>
      </c>
    </row>
    <row r="7" spans="1:23" ht="30" customHeight="1" x14ac:dyDescent="0.3">
      <c r="A7" s="65">
        <v>3</v>
      </c>
      <c r="B7" s="60" t="str">
        <f t="shared" ref="B7:B70" si="1">IF(J7&lt;&gt;"", $B$5, "")</f>
        <v>BH3564</v>
      </c>
      <c r="C7" s="50" t="str">
        <f t="shared" ref="C7:C70" si="2">IF(J7&lt;&gt;"", $C$5, "")</f>
        <v>Ashthawan</v>
      </c>
      <c r="D7" s="50" t="str">
        <f t="shared" ref="D7:D70" si="3">IF(J7&lt;&gt;"", $D$5, "")</f>
        <v>FN26-27-00161</v>
      </c>
      <c r="E7" s="66">
        <v>46162</v>
      </c>
      <c r="F7" s="50" t="str">
        <f t="shared" ref="F7:F70" si="4">IF(J7&lt;&gt;"", $F$5, "")</f>
        <v>Suryakant Kumar</v>
      </c>
      <c r="G7" s="50" t="str">
        <f t="shared" ref="G7:G70" si="5">IF(J7&lt;&gt;"", $G$5, "")</f>
        <v>SF0081161</v>
      </c>
      <c r="H7" s="50" t="str">
        <f t="shared" ref="H7:H70" si="6">IF(J7&lt;&gt;"", $H$5, "")</f>
        <v>LO</v>
      </c>
      <c r="I7" s="49" t="s">
        <v>272</v>
      </c>
      <c r="J7" s="49" t="s">
        <v>275</v>
      </c>
      <c r="K7" s="49" t="s">
        <v>279</v>
      </c>
      <c r="L7" s="11">
        <v>352385930</v>
      </c>
      <c r="M7" s="67" t="s">
        <v>280</v>
      </c>
      <c r="N7" s="49">
        <v>42000</v>
      </c>
      <c r="O7" s="49">
        <v>2240</v>
      </c>
      <c r="P7" s="67" t="s">
        <v>127</v>
      </c>
      <c r="Q7" s="67">
        <v>45597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429</v>
      </c>
    </row>
    <row r="8" spans="1:23" ht="30" customHeight="1" x14ac:dyDescent="0.3">
      <c r="A8" s="65">
        <v>4</v>
      </c>
      <c r="B8" s="60" t="str">
        <f t="shared" si="1"/>
        <v>BH3564</v>
      </c>
      <c r="C8" s="50" t="str">
        <f t="shared" si="2"/>
        <v>Ashthawan</v>
      </c>
      <c r="D8" s="50" t="str">
        <f t="shared" si="3"/>
        <v>FN26-27-00161</v>
      </c>
      <c r="E8" s="66">
        <v>46162</v>
      </c>
      <c r="F8" s="50" t="str">
        <f t="shared" si="4"/>
        <v>Suryakant Kumar</v>
      </c>
      <c r="G8" s="50" t="str">
        <f t="shared" si="5"/>
        <v>SF0081161</v>
      </c>
      <c r="H8" s="50" t="str">
        <f t="shared" si="6"/>
        <v>LO</v>
      </c>
      <c r="I8" s="49" t="s">
        <v>272</v>
      </c>
      <c r="J8" s="49" t="s">
        <v>275</v>
      </c>
      <c r="K8" s="49" t="s">
        <v>279</v>
      </c>
      <c r="L8" s="11">
        <v>352385930</v>
      </c>
      <c r="M8" s="67" t="s">
        <v>280</v>
      </c>
      <c r="N8" s="49">
        <v>42000</v>
      </c>
      <c r="O8" s="49">
        <v>2240</v>
      </c>
      <c r="P8" s="67" t="s">
        <v>127</v>
      </c>
      <c r="Q8" s="67">
        <v>45627</v>
      </c>
      <c r="R8" s="49">
        <v>2240</v>
      </c>
      <c r="S8" s="49">
        <v>0</v>
      </c>
      <c r="T8" s="49">
        <v>0</v>
      </c>
      <c r="U8" s="68">
        <f t="shared" si="0"/>
        <v>2240</v>
      </c>
      <c r="V8" s="42" t="s">
        <v>182</v>
      </c>
      <c r="W8" s="69" t="s">
        <v>430</v>
      </c>
    </row>
    <row r="9" spans="1:23" ht="30" customHeight="1" x14ac:dyDescent="0.3">
      <c r="A9" s="65">
        <v>5</v>
      </c>
      <c r="B9" s="60" t="str">
        <f t="shared" si="1"/>
        <v>BH3564</v>
      </c>
      <c r="C9" s="50" t="str">
        <f t="shared" si="2"/>
        <v>Ashthawan</v>
      </c>
      <c r="D9" s="50" t="str">
        <f t="shared" si="3"/>
        <v>FN26-27-00161</v>
      </c>
      <c r="E9" s="66">
        <v>46162</v>
      </c>
      <c r="F9" s="50" t="str">
        <f t="shared" si="4"/>
        <v>Suryakant Kumar</v>
      </c>
      <c r="G9" s="50" t="str">
        <f t="shared" si="5"/>
        <v>SF0081161</v>
      </c>
      <c r="H9" s="50" t="str">
        <f t="shared" si="6"/>
        <v>LO</v>
      </c>
      <c r="I9" s="49" t="s">
        <v>272</v>
      </c>
      <c r="J9" s="49" t="s">
        <v>275</v>
      </c>
      <c r="K9" s="49" t="s">
        <v>279</v>
      </c>
      <c r="L9" s="11">
        <v>352385930</v>
      </c>
      <c r="M9" s="67" t="s">
        <v>280</v>
      </c>
      <c r="N9" s="49">
        <v>42000</v>
      </c>
      <c r="O9" s="49">
        <v>2240</v>
      </c>
      <c r="P9" s="67" t="s">
        <v>127</v>
      </c>
      <c r="Q9" s="67">
        <v>45658</v>
      </c>
      <c r="R9" s="49">
        <v>2240</v>
      </c>
      <c r="S9" s="49">
        <v>0</v>
      </c>
      <c r="T9" s="49">
        <v>0</v>
      </c>
      <c r="U9" s="68">
        <f t="shared" si="0"/>
        <v>2240</v>
      </c>
      <c r="V9" s="42" t="s">
        <v>182</v>
      </c>
      <c r="W9" s="69" t="s">
        <v>431</v>
      </c>
    </row>
    <row r="10" spans="1:23" ht="30" customHeight="1" x14ac:dyDescent="0.3">
      <c r="A10" s="65">
        <v>6</v>
      </c>
      <c r="B10" s="60" t="str">
        <f t="shared" si="1"/>
        <v>BH3564</v>
      </c>
      <c r="C10" s="50" t="str">
        <f t="shared" si="2"/>
        <v>Ashthawan</v>
      </c>
      <c r="D10" s="50" t="str">
        <f t="shared" si="3"/>
        <v>FN26-27-00161</v>
      </c>
      <c r="E10" s="66">
        <v>46162</v>
      </c>
      <c r="F10" s="50" t="str">
        <f t="shared" si="4"/>
        <v>Suryakant Kumar</v>
      </c>
      <c r="G10" s="50" t="str">
        <f t="shared" si="5"/>
        <v>SF0081161</v>
      </c>
      <c r="H10" s="50" t="str">
        <f t="shared" si="6"/>
        <v>LO</v>
      </c>
      <c r="I10" s="49" t="s">
        <v>272</v>
      </c>
      <c r="J10" s="49" t="s">
        <v>275</v>
      </c>
      <c r="K10" s="49" t="s">
        <v>279</v>
      </c>
      <c r="L10" s="11">
        <v>352385930</v>
      </c>
      <c r="M10" s="67">
        <v>45141</v>
      </c>
      <c r="N10" s="49">
        <v>42000</v>
      </c>
      <c r="O10" s="49">
        <v>2240</v>
      </c>
      <c r="P10" s="67" t="s">
        <v>127</v>
      </c>
      <c r="Q10" s="67">
        <v>45689</v>
      </c>
      <c r="R10" s="49">
        <v>2240</v>
      </c>
      <c r="S10" s="49">
        <v>0</v>
      </c>
      <c r="T10" s="49">
        <v>0</v>
      </c>
      <c r="U10" s="68">
        <f t="shared" si="0"/>
        <v>2240</v>
      </c>
      <c r="V10" s="42" t="s">
        <v>182</v>
      </c>
      <c r="W10" s="69" t="s">
        <v>432</v>
      </c>
    </row>
    <row r="11" spans="1:23" ht="30" customHeight="1" x14ac:dyDescent="0.3">
      <c r="A11" s="65">
        <v>7</v>
      </c>
      <c r="B11" s="60" t="str">
        <f t="shared" si="1"/>
        <v>BH3564</v>
      </c>
      <c r="C11" s="50" t="str">
        <f t="shared" si="2"/>
        <v>Ashthawan</v>
      </c>
      <c r="D11" s="50" t="str">
        <f t="shared" si="3"/>
        <v>FN26-27-00161</v>
      </c>
      <c r="E11" s="66">
        <v>46162</v>
      </c>
      <c r="F11" s="50" t="str">
        <f t="shared" si="4"/>
        <v>Suryakant Kumar</v>
      </c>
      <c r="G11" s="50" t="str">
        <f t="shared" si="5"/>
        <v>SF0081161</v>
      </c>
      <c r="H11" s="50" t="str">
        <f t="shared" si="6"/>
        <v>LO</v>
      </c>
      <c r="I11" s="49" t="s">
        <v>272</v>
      </c>
      <c r="J11" s="49" t="s">
        <v>275</v>
      </c>
      <c r="K11" s="49" t="s">
        <v>279</v>
      </c>
      <c r="L11" s="11">
        <v>352385930</v>
      </c>
      <c r="M11" s="67">
        <v>45141</v>
      </c>
      <c r="N11" s="49">
        <v>42000</v>
      </c>
      <c r="O11" s="49">
        <v>2240</v>
      </c>
      <c r="P11" s="67" t="s">
        <v>127</v>
      </c>
      <c r="Q11" s="67">
        <v>45717</v>
      </c>
      <c r="R11" s="49">
        <v>2240</v>
      </c>
      <c r="S11" s="49">
        <v>0</v>
      </c>
      <c r="T11" s="49">
        <v>0</v>
      </c>
      <c r="U11" s="68">
        <f t="shared" si="0"/>
        <v>2240</v>
      </c>
      <c r="V11" s="42" t="s">
        <v>182</v>
      </c>
      <c r="W11" s="69" t="s">
        <v>433</v>
      </c>
    </row>
    <row r="12" spans="1:23" ht="30" customHeight="1" x14ac:dyDescent="0.3">
      <c r="A12" s="65">
        <v>8</v>
      </c>
      <c r="B12" s="60" t="str">
        <f t="shared" si="1"/>
        <v>BH3564</v>
      </c>
      <c r="C12" s="50" t="str">
        <f t="shared" si="2"/>
        <v>Ashthawan</v>
      </c>
      <c r="D12" s="50" t="str">
        <f t="shared" si="3"/>
        <v>FN26-27-00161</v>
      </c>
      <c r="E12" s="66">
        <v>46161</v>
      </c>
      <c r="F12" s="50" t="str">
        <f t="shared" si="4"/>
        <v>Suryakant Kumar</v>
      </c>
      <c r="G12" s="50" t="str">
        <f t="shared" si="5"/>
        <v>SF0081161</v>
      </c>
      <c r="H12" s="50" t="str">
        <f t="shared" si="6"/>
        <v>LO</v>
      </c>
      <c r="I12" s="49" t="s">
        <v>292</v>
      </c>
      <c r="J12" s="49" t="s">
        <v>307</v>
      </c>
      <c r="K12" s="49" t="s">
        <v>309</v>
      </c>
      <c r="L12" s="11">
        <v>353069818</v>
      </c>
      <c r="M12" s="67" t="s">
        <v>310</v>
      </c>
      <c r="N12" s="49">
        <v>42000</v>
      </c>
      <c r="O12" s="49">
        <v>2240</v>
      </c>
      <c r="P12" s="67" t="s">
        <v>127</v>
      </c>
      <c r="Q12" s="67">
        <v>45538</v>
      </c>
      <c r="R12" s="49">
        <v>2240</v>
      </c>
      <c r="S12" s="49">
        <v>0</v>
      </c>
      <c r="T12" s="49">
        <v>0</v>
      </c>
      <c r="U12" s="68">
        <f t="shared" si="0"/>
        <v>2240</v>
      </c>
      <c r="V12" s="42" t="s">
        <v>182</v>
      </c>
      <c r="W12" s="69" t="s">
        <v>434</v>
      </c>
    </row>
    <row r="13" spans="1:23" ht="30" customHeight="1" x14ac:dyDescent="0.3">
      <c r="A13" s="65">
        <v>9</v>
      </c>
      <c r="B13" s="60" t="str">
        <f t="shared" si="1"/>
        <v>BH3564</v>
      </c>
      <c r="C13" s="50" t="str">
        <f t="shared" si="2"/>
        <v>Ashthawan</v>
      </c>
      <c r="D13" s="50" t="str">
        <f t="shared" si="3"/>
        <v>FN26-27-00161</v>
      </c>
      <c r="E13" s="66">
        <v>46161</v>
      </c>
      <c r="F13" s="50" t="str">
        <f t="shared" si="4"/>
        <v>Suryakant Kumar</v>
      </c>
      <c r="G13" s="50" t="str">
        <f t="shared" si="5"/>
        <v>SF0081161</v>
      </c>
      <c r="H13" s="50" t="str">
        <f t="shared" si="6"/>
        <v>LO</v>
      </c>
      <c r="I13" s="49" t="s">
        <v>292</v>
      </c>
      <c r="J13" s="49" t="s">
        <v>307</v>
      </c>
      <c r="K13" s="49" t="s">
        <v>309</v>
      </c>
      <c r="L13" s="11">
        <v>353069818</v>
      </c>
      <c r="M13" s="67" t="s">
        <v>310</v>
      </c>
      <c r="N13" s="49">
        <v>42000</v>
      </c>
      <c r="O13" s="49">
        <v>2240</v>
      </c>
      <c r="P13" s="67" t="s">
        <v>127</v>
      </c>
      <c r="Q13" s="67">
        <v>45568</v>
      </c>
      <c r="R13" s="49">
        <v>2240</v>
      </c>
      <c r="S13" s="49">
        <v>0</v>
      </c>
      <c r="T13" s="49">
        <v>0</v>
      </c>
      <c r="U13" s="68">
        <f t="shared" si="0"/>
        <v>2240</v>
      </c>
      <c r="V13" s="42" t="s">
        <v>182</v>
      </c>
      <c r="W13" s="69" t="s">
        <v>435</v>
      </c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>BH3564</v>
      </c>
      <c r="C17" s="50" t="str">
        <f t="shared" si="2"/>
        <v>Ashthawan</v>
      </c>
      <c r="D17" s="50" t="str">
        <f t="shared" si="3"/>
        <v>FN26-27-00161</v>
      </c>
      <c r="E17" s="66">
        <v>46161</v>
      </c>
      <c r="F17" s="50" t="str">
        <f t="shared" si="4"/>
        <v>Suryakant Kumar</v>
      </c>
      <c r="G17" s="50" t="str">
        <f t="shared" si="5"/>
        <v>SF0081161</v>
      </c>
      <c r="H17" s="50" t="str">
        <f t="shared" si="6"/>
        <v>LO</v>
      </c>
      <c r="I17" s="49" t="s">
        <v>292</v>
      </c>
      <c r="J17" s="49" t="s">
        <v>316</v>
      </c>
      <c r="K17" s="49" t="s">
        <v>318</v>
      </c>
      <c r="L17" s="11">
        <v>353069828</v>
      </c>
      <c r="M17" s="67" t="s">
        <v>310</v>
      </c>
      <c r="N17" s="49">
        <v>42000</v>
      </c>
      <c r="O17" s="49">
        <v>2240</v>
      </c>
      <c r="P17" s="67" t="s">
        <v>127</v>
      </c>
      <c r="Q17" s="67">
        <v>45568</v>
      </c>
      <c r="R17" s="49">
        <v>2240</v>
      </c>
      <c r="S17" s="49">
        <v>0</v>
      </c>
      <c r="T17" s="49">
        <v>0</v>
      </c>
      <c r="U17" s="68">
        <f t="shared" si="0"/>
        <v>2240</v>
      </c>
      <c r="V17" s="42" t="s">
        <v>182</v>
      </c>
      <c r="W17" s="69" t="s">
        <v>435</v>
      </c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>BH3564</v>
      </c>
      <c r="C20" s="50" t="str">
        <f t="shared" si="2"/>
        <v>Ashthawan</v>
      </c>
      <c r="D20" s="50" t="str">
        <f t="shared" si="3"/>
        <v>FN26-27-00161</v>
      </c>
      <c r="E20" s="66">
        <v>46161</v>
      </c>
      <c r="F20" s="50" t="str">
        <f t="shared" si="4"/>
        <v>Suryakant Kumar</v>
      </c>
      <c r="G20" s="50" t="str">
        <f t="shared" si="5"/>
        <v>SF0081161</v>
      </c>
      <c r="H20" s="50" t="str">
        <f t="shared" si="6"/>
        <v>LO</v>
      </c>
      <c r="I20" s="49" t="s">
        <v>292</v>
      </c>
      <c r="J20" s="49" t="s">
        <v>321</v>
      </c>
      <c r="K20" s="49" t="s">
        <v>323</v>
      </c>
      <c r="L20" s="11">
        <v>353069836</v>
      </c>
      <c r="M20" s="67" t="s">
        <v>310</v>
      </c>
      <c r="N20" s="49">
        <v>42000</v>
      </c>
      <c r="O20" s="49">
        <v>2240</v>
      </c>
      <c r="P20" s="67" t="s">
        <v>127</v>
      </c>
      <c r="Q20" s="67">
        <v>45538</v>
      </c>
      <c r="R20" s="49">
        <v>2240</v>
      </c>
      <c r="S20" s="49">
        <v>0</v>
      </c>
      <c r="T20" s="49">
        <v>0</v>
      </c>
      <c r="U20" s="68">
        <f t="shared" si="0"/>
        <v>2240</v>
      </c>
      <c r="V20" s="42" t="s">
        <v>182</v>
      </c>
      <c r="W20" s="69" t="s">
        <v>439</v>
      </c>
    </row>
    <row r="21" spans="1:23" ht="30" customHeight="1" x14ac:dyDescent="0.3">
      <c r="A21" s="65">
        <v>17</v>
      </c>
      <c r="B21" s="60" t="str">
        <f t="shared" si="1"/>
        <v>BH3564</v>
      </c>
      <c r="C21" s="50" t="str">
        <f t="shared" si="2"/>
        <v>Ashthawan</v>
      </c>
      <c r="D21" s="50" t="str">
        <f t="shared" si="3"/>
        <v>FN26-27-00161</v>
      </c>
      <c r="E21" s="66">
        <v>46161</v>
      </c>
      <c r="F21" s="50" t="str">
        <f t="shared" si="4"/>
        <v>Suryakant Kumar</v>
      </c>
      <c r="G21" s="50" t="str">
        <f t="shared" si="5"/>
        <v>SF0081161</v>
      </c>
      <c r="H21" s="50" t="str">
        <f t="shared" si="6"/>
        <v>LO</v>
      </c>
      <c r="I21" s="49" t="s">
        <v>292</v>
      </c>
      <c r="J21" s="49" t="s">
        <v>321</v>
      </c>
      <c r="K21" s="49" t="s">
        <v>323</v>
      </c>
      <c r="L21" s="11">
        <v>353069836</v>
      </c>
      <c r="M21" s="67" t="s">
        <v>310</v>
      </c>
      <c r="N21" s="49">
        <v>42000</v>
      </c>
      <c r="O21" s="49">
        <v>2240</v>
      </c>
      <c r="P21" s="67" t="s">
        <v>127</v>
      </c>
      <c r="Q21" s="67">
        <v>45568</v>
      </c>
      <c r="R21" s="49">
        <v>2240</v>
      </c>
      <c r="S21" s="49">
        <v>0</v>
      </c>
      <c r="T21" s="49">
        <v>0</v>
      </c>
      <c r="U21" s="68">
        <f t="shared" si="0"/>
        <v>2240</v>
      </c>
      <c r="V21" s="42" t="s">
        <v>182</v>
      </c>
      <c r="W21" s="69" t="s">
        <v>435</v>
      </c>
    </row>
    <row r="22" spans="1:23" ht="30" customHeight="1" x14ac:dyDescent="0.3">
      <c r="A22" s="65">
        <v>18</v>
      </c>
      <c r="B22" s="60" t="str">
        <f t="shared" si="1"/>
        <v>BH3564</v>
      </c>
      <c r="C22" s="50" t="str">
        <f t="shared" si="2"/>
        <v>Ashthawan</v>
      </c>
      <c r="D22" s="50" t="str">
        <f t="shared" si="3"/>
        <v>FN26-27-00161</v>
      </c>
      <c r="E22" s="66">
        <v>46162</v>
      </c>
      <c r="F22" s="50" t="str">
        <f t="shared" si="4"/>
        <v>Suryakant Kumar</v>
      </c>
      <c r="G22" s="50" t="str">
        <f t="shared" si="5"/>
        <v>SF0081161</v>
      </c>
      <c r="H22" s="50" t="str">
        <f t="shared" si="6"/>
        <v>LO</v>
      </c>
      <c r="I22" s="49" t="s">
        <v>272</v>
      </c>
      <c r="J22" s="49" t="s">
        <v>523</v>
      </c>
      <c r="K22" s="49" t="s">
        <v>525</v>
      </c>
      <c r="L22" s="11">
        <v>357763276</v>
      </c>
      <c r="M22" s="67" t="s">
        <v>526</v>
      </c>
      <c r="N22" s="49">
        <v>42000</v>
      </c>
      <c r="O22" s="49">
        <v>2240</v>
      </c>
      <c r="P22" s="67" t="s">
        <v>127</v>
      </c>
      <c r="Q22" s="67">
        <v>45604</v>
      </c>
      <c r="R22" s="49">
        <v>2240</v>
      </c>
      <c r="S22" s="49">
        <v>0</v>
      </c>
      <c r="T22" s="49">
        <v>0</v>
      </c>
      <c r="U22" s="68">
        <f t="shared" si="0"/>
        <v>2240</v>
      </c>
      <c r="V22" s="42" t="s">
        <v>182</v>
      </c>
      <c r="W22" s="69" t="s">
        <v>535</v>
      </c>
    </row>
    <row r="23" spans="1:23" ht="30" customHeight="1" x14ac:dyDescent="0.3">
      <c r="A23" s="65">
        <v>19</v>
      </c>
      <c r="B23" s="60" t="str">
        <f t="shared" si="1"/>
        <v>BH3564</v>
      </c>
      <c r="C23" s="50" t="str">
        <f t="shared" si="2"/>
        <v>Ashthawan</v>
      </c>
      <c r="D23" s="50" t="str">
        <f t="shared" si="3"/>
        <v>FN26-27-00161</v>
      </c>
      <c r="E23" s="66">
        <v>46162</v>
      </c>
      <c r="F23" s="50" t="str">
        <f t="shared" si="4"/>
        <v>Suryakant Kumar</v>
      </c>
      <c r="G23" s="50" t="str">
        <f t="shared" si="5"/>
        <v>SF0081161</v>
      </c>
      <c r="H23" s="50" t="str">
        <f t="shared" si="6"/>
        <v>LO</v>
      </c>
      <c r="I23" s="49" t="s">
        <v>272</v>
      </c>
      <c r="J23" s="49" t="s">
        <v>523</v>
      </c>
      <c r="K23" s="49" t="s">
        <v>525</v>
      </c>
      <c r="L23" s="11">
        <v>357763276</v>
      </c>
      <c r="M23" s="67" t="s">
        <v>526</v>
      </c>
      <c r="N23" s="49">
        <v>42000</v>
      </c>
      <c r="O23" s="49">
        <v>2240</v>
      </c>
      <c r="P23" s="67" t="s">
        <v>127</v>
      </c>
      <c r="Q23" s="67">
        <v>45636</v>
      </c>
      <c r="R23" s="49">
        <v>2240</v>
      </c>
      <c r="S23" s="49">
        <v>0</v>
      </c>
      <c r="T23" s="49">
        <v>0</v>
      </c>
      <c r="U23" s="68">
        <f t="shared" si="0"/>
        <v>2240</v>
      </c>
      <c r="V23" s="42" t="s">
        <v>182</v>
      </c>
      <c r="W23" s="69" t="s">
        <v>536</v>
      </c>
    </row>
    <row r="24" spans="1:23" ht="30" customHeight="1" x14ac:dyDescent="0.3">
      <c r="A24" s="65">
        <v>20</v>
      </c>
      <c r="B24" s="60" t="str">
        <f t="shared" si="1"/>
        <v>BH3564</v>
      </c>
      <c r="C24" s="50" t="str">
        <f t="shared" si="2"/>
        <v>Ashthawan</v>
      </c>
      <c r="D24" s="50" t="str">
        <f t="shared" si="3"/>
        <v>FN26-27-00161</v>
      </c>
      <c r="E24" s="66">
        <v>46162</v>
      </c>
      <c r="F24" s="50" t="str">
        <f t="shared" si="4"/>
        <v>Suryakant Kumar</v>
      </c>
      <c r="G24" s="50" t="str">
        <f t="shared" si="5"/>
        <v>SF0081161</v>
      </c>
      <c r="H24" s="50" t="str">
        <f t="shared" si="6"/>
        <v>LO</v>
      </c>
      <c r="I24" s="49" t="s">
        <v>272</v>
      </c>
      <c r="J24" s="49" t="s">
        <v>523</v>
      </c>
      <c r="K24" s="49" t="s">
        <v>525</v>
      </c>
      <c r="L24" s="11">
        <v>357763276</v>
      </c>
      <c r="M24" s="67" t="s">
        <v>526</v>
      </c>
      <c r="N24" s="49">
        <v>42000</v>
      </c>
      <c r="O24" s="49">
        <v>2240</v>
      </c>
      <c r="P24" s="67" t="s">
        <v>127</v>
      </c>
      <c r="Q24" s="67">
        <v>45667</v>
      </c>
      <c r="R24" s="49">
        <v>2240</v>
      </c>
      <c r="S24" s="49">
        <v>0</v>
      </c>
      <c r="T24" s="49">
        <v>0</v>
      </c>
      <c r="U24" s="68">
        <f t="shared" si="0"/>
        <v>2240</v>
      </c>
      <c r="V24" s="42" t="s">
        <v>182</v>
      </c>
      <c r="W24" s="69" t="s">
        <v>537</v>
      </c>
    </row>
    <row r="25" spans="1:23" ht="30" customHeight="1" x14ac:dyDescent="0.3">
      <c r="A25" s="65">
        <v>21</v>
      </c>
      <c r="B25" s="60" t="str">
        <f t="shared" si="1"/>
        <v>BH3564</v>
      </c>
      <c r="C25" s="50" t="str">
        <f t="shared" si="2"/>
        <v>Ashthawan</v>
      </c>
      <c r="D25" s="50" t="str">
        <f t="shared" si="3"/>
        <v>FN26-27-00161</v>
      </c>
      <c r="E25" s="66">
        <v>46162</v>
      </c>
      <c r="F25" s="50" t="str">
        <f t="shared" si="4"/>
        <v>Suryakant Kumar</v>
      </c>
      <c r="G25" s="50" t="str">
        <f t="shared" si="5"/>
        <v>SF0081161</v>
      </c>
      <c r="H25" s="50" t="str">
        <f t="shared" si="6"/>
        <v>LO</v>
      </c>
      <c r="I25" s="49" t="s">
        <v>272</v>
      </c>
      <c r="J25" s="49" t="s">
        <v>523</v>
      </c>
      <c r="K25" s="49" t="s">
        <v>525</v>
      </c>
      <c r="L25" s="11">
        <v>357763276</v>
      </c>
      <c r="M25" s="67" t="s">
        <v>526</v>
      </c>
      <c r="N25" s="49">
        <v>42000</v>
      </c>
      <c r="O25" s="49">
        <v>2240</v>
      </c>
      <c r="P25" s="67" t="s">
        <v>127</v>
      </c>
      <c r="Q25" s="67">
        <v>45702</v>
      </c>
      <c r="R25" s="49">
        <v>2240</v>
      </c>
      <c r="S25" s="49">
        <v>0</v>
      </c>
      <c r="T25" s="49">
        <v>0</v>
      </c>
      <c r="U25" s="68">
        <f t="shared" si="0"/>
        <v>2240</v>
      </c>
      <c r="V25" s="42" t="s">
        <v>182</v>
      </c>
      <c r="W25" s="69" t="s">
        <v>538</v>
      </c>
    </row>
    <row r="26" spans="1:23" ht="30" customHeight="1" x14ac:dyDescent="0.3">
      <c r="A26" s="65">
        <v>22</v>
      </c>
      <c r="B26" s="60" t="str">
        <f t="shared" si="1"/>
        <v>BH3564</v>
      </c>
      <c r="C26" s="50" t="str">
        <f t="shared" si="2"/>
        <v>Ashthawan</v>
      </c>
      <c r="D26" s="50" t="str">
        <f t="shared" si="3"/>
        <v>FN26-27-00161</v>
      </c>
      <c r="E26" s="66">
        <v>46162</v>
      </c>
      <c r="F26" s="50" t="str">
        <f t="shared" si="4"/>
        <v>Suryakant Kumar</v>
      </c>
      <c r="G26" s="50" t="str">
        <f t="shared" si="5"/>
        <v>SF0081161</v>
      </c>
      <c r="H26" s="50" t="str">
        <f t="shared" si="6"/>
        <v>LO</v>
      </c>
      <c r="I26" s="49" t="s">
        <v>272</v>
      </c>
      <c r="J26" s="49" t="s">
        <v>523</v>
      </c>
      <c r="K26" s="49" t="s">
        <v>525</v>
      </c>
      <c r="L26" s="11">
        <v>357763276</v>
      </c>
      <c r="M26" s="67" t="s">
        <v>526</v>
      </c>
      <c r="N26" s="49">
        <v>42000</v>
      </c>
      <c r="O26" s="49">
        <v>2240</v>
      </c>
      <c r="P26" s="67" t="s">
        <v>127</v>
      </c>
      <c r="Q26" s="67">
        <v>45730</v>
      </c>
      <c r="R26" s="49">
        <v>2240</v>
      </c>
      <c r="S26" s="49">
        <v>0</v>
      </c>
      <c r="T26" s="49">
        <v>0</v>
      </c>
      <c r="U26" s="68">
        <f t="shared" si="0"/>
        <v>2240</v>
      </c>
      <c r="V26" s="42" t="s">
        <v>182</v>
      </c>
      <c r="W26" s="69" t="s">
        <v>539</v>
      </c>
    </row>
    <row r="27" spans="1:23" ht="30" customHeight="1" x14ac:dyDescent="0.3">
      <c r="A27" s="65">
        <v>23</v>
      </c>
      <c r="B27" s="60" t="str">
        <f t="shared" si="1"/>
        <v>BH3564</v>
      </c>
      <c r="C27" s="50" t="str">
        <f t="shared" si="2"/>
        <v>Ashthawan</v>
      </c>
      <c r="D27" s="50" t="str">
        <f t="shared" si="3"/>
        <v>FN26-27-00161</v>
      </c>
      <c r="E27" s="66">
        <v>46162</v>
      </c>
      <c r="F27" s="50" t="str">
        <f t="shared" si="4"/>
        <v>Suryakant Kumar</v>
      </c>
      <c r="G27" s="50" t="str">
        <f t="shared" si="5"/>
        <v>SF0081161</v>
      </c>
      <c r="H27" s="50" t="str">
        <f t="shared" si="6"/>
        <v>LO</v>
      </c>
      <c r="I27" s="49" t="s">
        <v>272</v>
      </c>
      <c r="J27" s="49" t="s">
        <v>523</v>
      </c>
      <c r="K27" s="49" t="s">
        <v>525</v>
      </c>
      <c r="L27" s="11">
        <v>357763276</v>
      </c>
      <c r="M27" s="67" t="s">
        <v>526</v>
      </c>
      <c r="N27" s="49">
        <v>42000</v>
      </c>
      <c r="O27" s="49">
        <v>2240</v>
      </c>
      <c r="P27" s="67" t="s">
        <v>127</v>
      </c>
      <c r="Q27" s="67">
        <v>45761</v>
      </c>
      <c r="R27" s="49">
        <v>2240</v>
      </c>
      <c r="S27" s="49">
        <v>0</v>
      </c>
      <c r="T27" s="49">
        <v>0</v>
      </c>
      <c r="U27" s="68">
        <f t="shared" si="0"/>
        <v>2240</v>
      </c>
      <c r="V27" s="42" t="s">
        <v>182</v>
      </c>
      <c r="W27" s="69" t="s">
        <v>540</v>
      </c>
    </row>
    <row r="28" spans="1:23" ht="30" customHeight="1" x14ac:dyDescent="0.3">
      <c r="A28" s="65">
        <v>24</v>
      </c>
      <c r="B28" s="60" t="str">
        <f t="shared" si="1"/>
        <v>BH3564</v>
      </c>
      <c r="C28" s="50" t="str">
        <f t="shared" si="2"/>
        <v>Ashthawan</v>
      </c>
      <c r="D28" s="50" t="str">
        <f t="shared" si="3"/>
        <v>FN26-27-00161</v>
      </c>
      <c r="E28" s="66">
        <v>46161</v>
      </c>
      <c r="F28" s="50" t="str">
        <f t="shared" si="4"/>
        <v>Suryakant Kumar</v>
      </c>
      <c r="G28" s="50" t="str">
        <f t="shared" si="5"/>
        <v>SF0081161</v>
      </c>
      <c r="H28" s="50" t="str">
        <f t="shared" si="6"/>
        <v>LO</v>
      </c>
      <c r="I28" s="49" t="s">
        <v>292</v>
      </c>
      <c r="J28" s="49" t="s">
        <v>327</v>
      </c>
      <c r="K28" s="49" t="s">
        <v>328</v>
      </c>
      <c r="L28" s="11">
        <v>353327940</v>
      </c>
      <c r="M28" s="67" t="s">
        <v>329</v>
      </c>
      <c r="N28" s="49">
        <v>42000</v>
      </c>
      <c r="O28" s="49">
        <v>2240</v>
      </c>
      <c r="P28" s="67" t="s">
        <v>127</v>
      </c>
      <c r="Q28" s="67">
        <v>45538</v>
      </c>
      <c r="R28" s="49">
        <v>2240</v>
      </c>
      <c r="S28" s="49">
        <v>0</v>
      </c>
      <c r="T28" s="49">
        <v>0</v>
      </c>
      <c r="U28" s="68">
        <f t="shared" si="0"/>
        <v>2240</v>
      </c>
      <c r="V28" s="42" t="s">
        <v>182</v>
      </c>
      <c r="W28" s="69" t="s">
        <v>434</v>
      </c>
    </row>
    <row r="29" spans="1:23" ht="30" customHeight="1" x14ac:dyDescent="0.3">
      <c r="A29" s="65">
        <v>25</v>
      </c>
      <c r="B29" s="60" t="str">
        <f t="shared" si="1"/>
        <v>BH3564</v>
      </c>
      <c r="C29" s="50" t="str">
        <f t="shared" si="2"/>
        <v>Ashthawan</v>
      </c>
      <c r="D29" s="50" t="str">
        <f t="shared" si="3"/>
        <v>FN26-27-00161</v>
      </c>
      <c r="E29" s="66">
        <v>46161</v>
      </c>
      <c r="F29" s="50" t="str">
        <f t="shared" si="4"/>
        <v>Suryakant Kumar</v>
      </c>
      <c r="G29" s="50" t="str">
        <f t="shared" si="5"/>
        <v>SF0081161</v>
      </c>
      <c r="H29" s="50" t="str">
        <f t="shared" si="6"/>
        <v>LO</v>
      </c>
      <c r="I29" s="49" t="s">
        <v>292</v>
      </c>
      <c r="J29" s="49" t="s">
        <v>327</v>
      </c>
      <c r="K29" s="49" t="s">
        <v>328</v>
      </c>
      <c r="L29" s="11">
        <v>353327940</v>
      </c>
      <c r="M29" s="67" t="s">
        <v>329</v>
      </c>
      <c r="N29" s="49">
        <v>42000</v>
      </c>
      <c r="O29" s="49">
        <v>2240</v>
      </c>
      <c r="P29" s="67" t="s">
        <v>127</v>
      </c>
      <c r="Q29" s="67">
        <v>45568</v>
      </c>
      <c r="R29" s="49">
        <v>2240</v>
      </c>
      <c r="S29" s="49">
        <v>0</v>
      </c>
      <c r="T29" s="49">
        <v>0</v>
      </c>
      <c r="U29" s="68">
        <f t="shared" si="0"/>
        <v>2240</v>
      </c>
      <c r="V29" s="42" t="s">
        <v>182</v>
      </c>
      <c r="W29" s="69" t="s">
        <v>435</v>
      </c>
    </row>
    <row r="30" spans="1:23" ht="30" customHeight="1" x14ac:dyDescent="0.3">
      <c r="A30" s="65">
        <v>26</v>
      </c>
      <c r="B30" s="60" t="str">
        <f t="shared" si="1"/>
        <v>BH3564</v>
      </c>
      <c r="C30" s="50" t="str">
        <f t="shared" si="2"/>
        <v>Ashthawan</v>
      </c>
      <c r="D30" s="50" t="str">
        <f t="shared" si="3"/>
        <v>FN26-27-00161</v>
      </c>
      <c r="E30" s="66">
        <v>46161</v>
      </c>
      <c r="F30" s="50" t="str">
        <f t="shared" si="4"/>
        <v>Suryakant Kumar</v>
      </c>
      <c r="G30" s="50" t="str">
        <f t="shared" si="5"/>
        <v>SF0081161</v>
      </c>
      <c r="H30" s="50" t="str">
        <f t="shared" si="6"/>
        <v>LO</v>
      </c>
      <c r="I30" s="49" t="s">
        <v>292</v>
      </c>
      <c r="J30" s="49" t="s">
        <v>334</v>
      </c>
      <c r="K30" s="49" t="s">
        <v>336</v>
      </c>
      <c r="L30" s="11">
        <v>353328587</v>
      </c>
      <c r="M30" s="67" t="s">
        <v>329</v>
      </c>
      <c r="N30" s="49">
        <v>42000</v>
      </c>
      <c r="O30" s="49">
        <v>2240</v>
      </c>
      <c r="P30" s="67" t="s">
        <v>127</v>
      </c>
      <c r="Q30" s="67">
        <v>45538</v>
      </c>
      <c r="R30" s="49">
        <v>2240</v>
      </c>
      <c r="S30" s="49">
        <v>0</v>
      </c>
      <c r="T30" s="49">
        <v>0</v>
      </c>
      <c r="U30" s="68">
        <f t="shared" si="0"/>
        <v>2240</v>
      </c>
      <c r="V30" s="42" t="s">
        <v>182</v>
      </c>
      <c r="W30" s="69" t="s">
        <v>434</v>
      </c>
    </row>
    <row r="31" spans="1:23" ht="30" customHeight="1" x14ac:dyDescent="0.3">
      <c r="A31" s="65">
        <v>27</v>
      </c>
      <c r="B31" s="60" t="str">
        <f t="shared" si="1"/>
        <v>BH3564</v>
      </c>
      <c r="C31" s="50" t="str">
        <f t="shared" si="2"/>
        <v>Ashthawan</v>
      </c>
      <c r="D31" s="50" t="str">
        <f t="shared" si="3"/>
        <v>FN26-27-00161</v>
      </c>
      <c r="E31" s="66">
        <v>46161</v>
      </c>
      <c r="F31" s="50" t="str">
        <f t="shared" si="4"/>
        <v>Suryakant Kumar</v>
      </c>
      <c r="G31" s="50" t="str">
        <f t="shared" si="5"/>
        <v>SF0081161</v>
      </c>
      <c r="H31" s="50" t="str">
        <f t="shared" si="6"/>
        <v>LO</v>
      </c>
      <c r="I31" s="49" t="s">
        <v>292</v>
      </c>
      <c r="J31" s="49" t="s">
        <v>334</v>
      </c>
      <c r="K31" s="49" t="s">
        <v>336</v>
      </c>
      <c r="L31" s="11">
        <v>353328587</v>
      </c>
      <c r="M31" s="67" t="s">
        <v>329</v>
      </c>
      <c r="N31" s="49">
        <v>42000</v>
      </c>
      <c r="O31" s="49">
        <v>2240</v>
      </c>
      <c r="P31" s="67" t="s">
        <v>127</v>
      </c>
      <c r="Q31" s="67">
        <v>45568</v>
      </c>
      <c r="R31" s="49">
        <v>2240</v>
      </c>
      <c r="S31" s="49">
        <v>0</v>
      </c>
      <c r="T31" s="49">
        <v>0</v>
      </c>
      <c r="U31" s="68">
        <f t="shared" si="0"/>
        <v>2240</v>
      </c>
      <c r="V31" s="42" t="s">
        <v>182</v>
      </c>
      <c r="W31" s="69" t="s">
        <v>435</v>
      </c>
    </row>
    <row r="32" spans="1:23" ht="30" customHeight="1" x14ac:dyDescent="0.3">
      <c r="A32" s="65">
        <v>28</v>
      </c>
      <c r="B32" s="60" t="str">
        <f t="shared" si="1"/>
        <v>BH3564</v>
      </c>
      <c r="C32" s="50" t="str">
        <f t="shared" si="2"/>
        <v>Ashthawan</v>
      </c>
      <c r="D32" s="50" t="str">
        <f t="shared" si="3"/>
        <v>FN26-27-00161</v>
      </c>
      <c r="E32" s="66">
        <v>46161</v>
      </c>
      <c r="F32" s="50" t="str">
        <f t="shared" si="4"/>
        <v>Suryakant Kumar</v>
      </c>
      <c r="G32" s="50" t="str">
        <f t="shared" si="5"/>
        <v>SF0081161</v>
      </c>
      <c r="H32" s="50" t="str">
        <f t="shared" si="6"/>
        <v>LO</v>
      </c>
      <c r="I32" s="49" t="s">
        <v>292</v>
      </c>
      <c r="J32" s="49" t="s">
        <v>340</v>
      </c>
      <c r="K32" s="49" t="s">
        <v>342</v>
      </c>
      <c r="L32" s="11">
        <v>353359438</v>
      </c>
      <c r="M32" s="67" t="s">
        <v>343</v>
      </c>
      <c r="N32" s="49">
        <v>42000</v>
      </c>
      <c r="O32" s="49">
        <v>2240</v>
      </c>
      <c r="P32" s="67" t="s">
        <v>127</v>
      </c>
      <c r="Q32" s="67">
        <v>45538</v>
      </c>
      <c r="R32" s="49">
        <v>2240</v>
      </c>
      <c r="S32" s="49">
        <v>0</v>
      </c>
      <c r="T32" s="49">
        <v>0</v>
      </c>
      <c r="U32" s="68">
        <f t="shared" si="0"/>
        <v>2240</v>
      </c>
      <c r="V32" s="42" t="s">
        <v>182</v>
      </c>
      <c r="W32" s="69" t="s">
        <v>434</v>
      </c>
    </row>
    <row r="33" spans="1:23" ht="30" customHeight="1" x14ac:dyDescent="0.3">
      <c r="A33" s="65">
        <v>29</v>
      </c>
      <c r="B33" s="60" t="str">
        <f t="shared" si="1"/>
        <v>BH3564</v>
      </c>
      <c r="C33" s="50" t="str">
        <f t="shared" si="2"/>
        <v>Ashthawan</v>
      </c>
      <c r="D33" s="50" t="str">
        <f t="shared" si="3"/>
        <v>FN26-27-00161</v>
      </c>
      <c r="E33" s="66">
        <v>46161</v>
      </c>
      <c r="F33" s="50" t="str">
        <f t="shared" si="4"/>
        <v>Suryakant Kumar</v>
      </c>
      <c r="G33" s="50" t="str">
        <f t="shared" si="5"/>
        <v>SF0081161</v>
      </c>
      <c r="H33" s="50" t="str">
        <f t="shared" si="6"/>
        <v>LO</v>
      </c>
      <c r="I33" s="49" t="s">
        <v>292</v>
      </c>
      <c r="J33" s="49" t="s">
        <v>340</v>
      </c>
      <c r="K33" s="49" t="s">
        <v>342</v>
      </c>
      <c r="L33" s="11">
        <v>353359438</v>
      </c>
      <c r="M33" s="67" t="s">
        <v>343</v>
      </c>
      <c r="N33" s="49">
        <v>42000</v>
      </c>
      <c r="O33" s="49">
        <v>2240</v>
      </c>
      <c r="P33" s="67" t="s">
        <v>127</v>
      </c>
      <c r="Q33" s="67">
        <v>45568</v>
      </c>
      <c r="R33" s="49">
        <v>2240</v>
      </c>
      <c r="S33" s="49">
        <v>0</v>
      </c>
      <c r="T33" s="49">
        <v>0</v>
      </c>
      <c r="U33" s="68">
        <f t="shared" si="0"/>
        <v>2240</v>
      </c>
      <c r="V33" s="42" t="s">
        <v>182</v>
      </c>
      <c r="W33" s="69" t="s">
        <v>435</v>
      </c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>
        <v>46161</v>
      </c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>
        <v>46161</v>
      </c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>
        <v>46161</v>
      </c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>BH3564</v>
      </c>
      <c r="C37" s="50" t="str">
        <f t="shared" si="2"/>
        <v>Ashthawan</v>
      </c>
      <c r="D37" s="50" t="str">
        <f t="shared" si="3"/>
        <v>FN26-27-00161</v>
      </c>
      <c r="E37" s="66">
        <v>46161</v>
      </c>
      <c r="F37" s="50" t="str">
        <f t="shared" si="4"/>
        <v>Suryakant Kumar</v>
      </c>
      <c r="G37" s="50" t="str">
        <f t="shared" si="5"/>
        <v>SF0081161</v>
      </c>
      <c r="H37" s="50" t="str">
        <f t="shared" si="6"/>
        <v>LO</v>
      </c>
      <c r="I37" s="49" t="s">
        <v>292</v>
      </c>
      <c r="J37" s="49" t="s">
        <v>348</v>
      </c>
      <c r="K37" s="49" t="s">
        <v>349</v>
      </c>
      <c r="L37" s="11">
        <v>353605738</v>
      </c>
      <c r="M37" s="67" t="s">
        <v>350</v>
      </c>
      <c r="N37" s="49">
        <v>42000</v>
      </c>
      <c r="O37" s="49">
        <v>2240</v>
      </c>
      <c r="P37" s="67" t="s">
        <v>127</v>
      </c>
      <c r="Q37" s="67">
        <v>45540</v>
      </c>
      <c r="R37" s="49">
        <v>2240</v>
      </c>
      <c r="S37" s="49">
        <v>0</v>
      </c>
      <c r="T37" s="49">
        <v>0</v>
      </c>
      <c r="U37" s="68">
        <f t="shared" si="0"/>
        <v>2240</v>
      </c>
      <c r="V37" s="42" t="s">
        <v>182</v>
      </c>
      <c r="W37" s="69" t="s">
        <v>441</v>
      </c>
    </row>
    <row r="38" spans="1:23" ht="30" customHeight="1" x14ac:dyDescent="0.3">
      <c r="A38" s="65">
        <v>34</v>
      </c>
      <c r="B38" s="60" t="str">
        <f t="shared" si="1"/>
        <v>BH3564</v>
      </c>
      <c r="C38" s="50" t="str">
        <f t="shared" si="2"/>
        <v>Ashthawan</v>
      </c>
      <c r="D38" s="50" t="str">
        <f t="shared" si="3"/>
        <v>FN26-27-00161</v>
      </c>
      <c r="E38" s="66">
        <v>46161</v>
      </c>
      <c r="F38" s="50" t="str">
        <f t="shared" si="4"/>
        <v>Suryakant Kumar</v>
      </c>
      <c r="G38" s="50" t="str">
        <f t="shared" si="5"/>
        <v>SF0081161</v>
      </c>
      <c r="H38" s="50" t="str">
        <f t="shared" si="6"/>
        <v>LO</v>
      </c>
      <c r="I38" s="49" t="s">
        <v>292</v>
      </c>
      <c r="J38" s="49" t="s">
        <v>348</v>
      </c>
      <c r="K38" s="49" t="s">
        <v>349</v>
      </c>
      <c r="L38" s="11">
        <v>353605738</v>
      </c>
      <c r="M38" s="67" t="s">
        <v>350</v>
      </c>
      <c r="N38" s="49">
        <v>42000</v>
      </c>
      <c r="O38" s="49">
        <v>2240</v>
      </c>
      <c r="P38" s="67" t="s">
        <v>127</v>
      </c>
      <c r="Q38" s="67">
        <v>45570</v>
      </c>
      <c r="R38" s="49">
        <v>2240</v>
      </c>
      <c r="S38" s="49">
        <v>0</v>
      </c>
      <c r="T38" s="49">
        <v>0</v>
      </c>
      <c r="U38" s="68">
        <f t="shared" si="0"/>
        <v>2240</v>
      </c>
      <c r="V38" s="42" t="s">
        <v>182</v>
      </c>
      <c r="W38" s="69" t="s">
        <v>442</v>
      </c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>
        <v>46161</v>
      </c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>
        <v>46161</v>
      </c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>
        <v>46161</v>
      </c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>
        <v>46161</v>
      </c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>BH3564</v>
      </c>
      <c r="C43" s="50" t="str">
        <f t="shared" si="2"/>
        <v>Ashthawan</v>
      </c>
      <c r="D43" s="50" t="str">
        <f t="shared" si="3"/>
        <v>FN26-27-00161</v>
      </c>
      <c r="E43" s="66">
        <v>46162</v>
      </c>
      <c r="F43" s="50" t="str">
        <f t="shared" si="4"/>
        <v>Suryakant Kumar</v>
      </c>
      <c r="G43" s="50" t="str">
        <f t="shared" si="5"/>
        <v>SF0081161</v>
      </c>
      <c r="H43" s="50" t="str">
        <f t="shared" si="6"/>
        <v>LO</v>
      </c>
      <c r="I43" s="49" t="s">
        <v>292</v>
      </c>
      <c r="J43" s="49" t="s">
        <v>402</v>
      </c>
      <c r="K43" s="49" t="s">
        <v>404</v>
      </c>
      <c r="L43" s="11">
        <v>356552641</v>
      </c>
      <c r="M43" s="67" t="s">
        <v>405</v>
      </c>
      <c r="N43" s="49">
        <v>42000</v>
      </c>
      <c r="O43" s="49">
        <v>2240</v>
      </c>
      <c r="P43" s="67" t="s">
        <v>127</v>
      </c>
      <c r="Q43" s="67">
        <v>45538</v>
      </c>
      <c r="R43" s="49">
        <v>2240</v>
      </c>
      <c r="S43" s="49">
        <v>0</v>
      </c>
      <c r="T43" s="49">
        <v>0</v>
      </c>
      <c r="U43" s="68">
        <f t="shared" si="0"/>
        <v>2240</v>
      </c>
      <c r="V43" s="42" t="s">
        <v>182</v>
      </c>
      <c r="W43" s="69" t="s">
        <v>434</v>
      </c>
    </row>
    <row r="44" spans="1:23" ht="30" customHeight="1" x14ac:dyDescent="0.3">
      <c r="A44" s="65">
        <v>40</v>
      </c>
      <c r="B44" s="60" t="str">
        <f t="shared" si="1"/>
        <v>BH3564</v>
      </c>
      <c r="C44" s="50" t="str">
        <f t="shared" si="2"/>
        <v>Ashthawan</v>
      </c>
      <c r="D44" s="50" t="str">
        <f t="shared" si="3"/>
        <v>FN26-27-00161</v>
      </c>
      <c r="E44" s="66">
        <v>46162</v>
      </c>
      <c r="F44" s="50" t="str">
        <f t="shared" si="4"/>
        <v>Suryakant Kumar</v>
      </c>
      <c r="G44" s="50" t="str">
        <f t="shared" si="5"/>
        <v>SF0081161</v>
      </c>
      <c r="H44" s="50" t="str">
        <f t="shared" si="6"/>
        <v>LO</v>
      </c>
      <c r="I44" s="49" t="s">
        <v>292</v>
      </c>
      <c r="J44" s="49" t="s">
        <v>402</v>
      </c>
      <c r="K44" s="49" t="s">
        <v>404</v>
      </c>
      <c r="L44" s="11">
        <v>356552641</v>
      </c>
      <c r="M44" s="67" t="s">
        <v>405</v>
      </c>
      <c r="N44" s="49">
        <v>42000</v>
      </c>
      <c r="O44" s="49">
        <v>2240</v>
      </c>
      <c r="P44" s="67" t="s">
        <v>127</v>
      </c>
      <c r="Q44" s="67">
        <v>45568</v>
      </c>
      <c r="R44" s="49">
        <v>2240</v>
      </c>
      <c r="S44" s="49">
        <v>0</v>
      </c>
      <c r="T44" s="49">
        <v>0</v>
      </c>
      <c r="U44" s="68">
        <f t="shared" si="0"/>
        <v>2240</v>
      </c>
      <c r="V44" s="42" t="s">
        <v>182</v>
      </c>
      <c r="W44" s="69" t="s">
        <v>435</v>
      </c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>
        <v>46162</v>
      </c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>BH3564</v>
      </c>
      <c r="C46" s="50" t="str">
        <f t="shared" si="2"/>
        <v>Ashthawan</v>
      </c>
      <c r="D46" s="50" t="str">
        <f t="shared" si="3"/>
        <v>FN26-27-00161</v>
      </c>
      <c r="E46" s="66">
        <v>46162</v>
      </c>
      <c r="F46" s="50" t="str">
        <f t="shared" si="4"/>
        <v>Suryakant Kumar</v>
      </c>
      <c r="G46" s="50" t="str">
        <f t="shared" si="5"/>
        <v>SF0081161</v>
      </c>
      <c r="H46" s="50" t="str">
        <f t="shared" si="6"/>
        <v>LO</v>
      </c>
      <c r="I46" s="49" t="s">
        <v>272</v>
      </c>
      <c r="J46" s="49" t="s">
        <v>275</v>
      </c>
      <c r="K46" s="49" t="s">
        <v>279</v>
      </c>
      <c r="L46" s="11">
        <v>356695216</v>
      </c>
      <c r="M46" s="67" t="s">
        <v>412</v>
      </c>
      <c r="N46" s="49">
        <v>40000</v>
      </c>
      <c r="O46" s="49">
        <v>2690</v>
      </c>
      <c r="P46" s="67" t="s">
        <v>127</v>
      </c>
      <c r="Q46" s="67">
        <v>45536</v>
      </c>
      <c r="R46" s="49">
        <v>2690</v>
      </c>
      <c r="S46" s="49">
        <v>0</v>
      </c>
      <c r="T46" s="49"/>
      <c r="U46" s="68">
        <f t="shared" si="0"/>
        <v>2690</v>
      </c>
      <c r="V46" s="42" t="s">
        <v>182</v>
      </c>
      <c r="W46" s="69" t="s">
        <v>443</v>
      </c>
    </row>
    <row r="47" spans="1:23" ht="30" customHeight="1" x14ac:dyDescent="0.3">
      <c r="A47" s="65">
        <v>43</v>
      </c>
      <c r="B47" s="60" t="str">
        <f t="shared" si="1"/>
        <v>BH3564</v>
      </c>
      <c r="C47" s="50" t="str">
        <f t="shared" si="2"/>
        <v>Ashthawan</v>
      </c>
      <c r="D47" s="50" t="str">
        <f t="shared" si="3"/>
        <v>FN26-27-00161</v>
      </c>
      <c r="E47" s="66">
        <v>46162</v>
      </c>
      <c r="F47" s="50" t="str">
        <f t="shared" si="4"/>
        <v>Suryakant Kumar</v>
      </c>
      <c r="G47" s="50" t="str">
        <f t="shared" si="5"/>
        <v>SF0081161</v>
      </c>
      <c r="H47" s="50" t="str">
        <f t="shared" si="6"/>
        <v>LO</v>
      </c>
      <c r="I47" s="49" t="s">
        <v>272</v>
      </c>
      <c r="J47" s="49" t="s">
        <v>275</v>
      </c>
      <c r="K47" s="49" t="s">
        <v>279</v>
      </c>
      <c r="L47" s="11">
        <v>356695216</v>
      </c>
      <c r="M47" s="67" t="s">
        <v>412</v>
      </c>
      <c r="N47" s="49">
        <v>40000</v>
      </c>
      <c r="O47" s="49">
        <v>2690</v>
      </c>
      <c r="P47" s="67" t="s">
        <v>127</v>
      </c>
      <c r="Q47" s="67">
        <v>45566</v>
      </c>
      <c r="R47" s="49">
        <v>2690</v>
      </c>
      <c r="S47" s="49">
        <v>0</v>
      </c>
      <c r="T47" s="49">
        <v>0</v>
      </c>
      <c r="U47" s="68">
        <f t="shared" si="0"/>
        <v>2690</v>
      </c>
      <c r="V47" s="42" t="s">
        <v>182</v>
      </c>
      <c r="W47" s="69" t="s">
        <v>444</v>
      </c>
    </row>
    <row r="48" spans="1:23" ht="30" customHeight="1" x14ac:dyDescent="0.3">
      <c r="A48" s="65">
        <v>44</v>
      </c>
      <c r="B48" s="60" t="str">
        <f t="shared" si="1"/>
        <v>BH3564</v>
      </c>
      <c r="C48" s="50" t="str">
        <f t="shared" si="2"/>
        <v>Ashthawan</v>
      </c>
      <c r="D48" s="50" t="str">
        <f t="shared" si="3"/>
        <v>FN26-27-00161</v>
      </c>
      <c r="E48" s="66">
        <v>46162</v>
      </c>
      <c r="F48" s="50" t="str">
        <f t="shared" si="4"/>
        <v>Suryakant Kumar</v>
      </c>
      <c r="G48" s="50" t="str">
        <f t="shared" si="5"/>
        <v>SF0081161</v>
      </c>
      <c r="H48" s="50" t="str">
        <f t="shared" si="6"/>
        <v>LO</v>
      </c>
      <c r="I48" s="49" t="s">
        <v>272</v>
      </c>
      <c r="J48" s="49" t="s">
        <v>275</v>
      </c>
      <c r="K48" s="49" t="s">
        <v>279</v>
      </c>
      <c r="L48" s="11">
        <v>356695216</v>
      </c>
      <c r="M48" s="67" t="s">
        <v>412</v>
      </c>
      <c r="N48" s="49">
        <v>40000</v>
      </c>
      <c r="O48" s="49">
        <v>2690</v>
      </c>
      <c r="P48" s="67" t="s">
        <v>127</v>
      </c>
      <c r="Q48" s="67">
        <v>45597</v>
      </c>
      <c r="R48" s="49">
        <v>2690</v>
      </c>
      <c r="S48" s="49">
        <v>0</v>
      </c>
      <c r="T48" s="49">
        <v>0</v>
      </c>
      <c r="U48" s="68">
        <f t="shared" si="0"/>
        <v>2690</v>
      </c>
      <c r="V48" s="42" t="s">
        <v>182</v>
      </c>
      <c r="W48" s="69" t="s">
        <v>445</v>
      </c>
    </row>
    <row r="49" spans="1:23" ht="30" customHeight="1" x14ac:dyDescent="0.3">
      <c r="A49" s="65">
        <v>45</v>
      </c>
      <c r="B49" s="60" t="str">
        <f t="shared" si="1"/>
        <v>BH3564</v>
      </c>
      <c r="C49" s="50" t="str">
        <f t="shared" si="2"/>
        <v>Ashthawan</v>
      </c>
      <c r="D49" s="50" t="str">
        <f t="shared" si="3"/>
        <v>FN26-27-00161</v>
      </c>
      <c r="E49" s="66">
        <v>46162</v>
      </c>
      <c r="F49" s="50" t="str">
        <f t="shared" si="4"/>
        <v>Suryakant Kumar</v>
      </c>
      <c r="G49" s="50" t="str">
        <f t="shared" si="5"/>
        <v>SF0081161</v>
      </c>
      <c r="H49" s="50" t="str">
        <f t="shared" si="6"/>
        <v>LO</v>
      </c>
      <c r="I49" s="49" t="s">
        <v>272</v>
      </c>
      <c r="J49" s="49" t="s">
        <v>275</v>
      </c>
      <c r="K49" s="49" t="s">
        <v>279</v>
      </c>
      <c r="L49" s="11">
        <v>356695216</v>
      </c>
      <c r="M49" s="67" t="s">
        <v>412</v>
      </c>
      <c r="N49" s="49">
        <v>40000</v>
      </c>
      <c r="O49" s="49">
        <v>2690</v>
      </c>
      <c r="P49" s="67" t="s">
        <v>127</v>
      </c>
      <c r="Q49" s="67">
        <v>45627</v>
      </c>
      <c r="R49" s="49">
        <v>2690</v>
      </c>
      <c r="S49" s="49">
        <v>0</v>
      </c>
      <c r="T49" s="49">
        <v>0</v>
      </c>
      <c r="U49" s="68">
        <f t="shared" si="0"/>
        <v>2690</v>
      </c>
      <c r="V49" s="42" t="s">
        <v>182</v>
      </c>
      <c r="W49" s="69" t="s">
        <v>446</v>
      </c>
    </row>
    <row r="50" spans="1:23" ht="30" customHeight="1" x14ac:dyDescent="0.3">
      <c r="A50" s="65">
        <v>46</v>
      </c>
      <c r="B50" s="60" t="str">
        <f t="shared" si="1"/>
        <v>BH3564</v>
      </c>
      <c r="C50" s="50" t="str">
        <f t="shared" si="2"/>
        <v>Ashthawan</v>
      </c>
      <c r="D50" s="50" t="str">
        <f t="shared" si="3"/>
        <v>FN26-27-00161</v>
      </c>
      <c r="E50" s="66">
        <v>46162</v>
      </c>
      <c r="F50" s="50" t="str">
        <f t="shared" si="4"/>
        <v>Suryakant Kumar</v>
      </c>
      <c r="G50" s="50" t="str">
        <f t="shared" si="5"/>
        <v>SF0081161</v>
      </c>
      <c r="H50" s="50" t="str">
        <f t="shared" si="6"/>
        <v>LO</v>
      </c>
      <c r="I50" s="49" t="s">
        <v>272</v>
      </c>
      <c r="J50" s="49" t="s">
        <v>275</v>
      </c>
      <c r="K50" s="49" t="s">
        <v>279</v>
      </c>
      <c r="L50" s="11">
        <v>356695216</v>
      </c>
      <c r="M50" s="67" t="s">
        <v>412</v>
      </c>
      <c r="N50" s="49">
        <v>40000</v>
      </c>
      <c r="O50" s="49">
        <v>2690</v>
      </c>
      <c r="P50" s="67" t="s">
        <v>127</v>
      </c>
      <c r="Q50" s="67">
        <v>45658</v>
      </c>
      <c r="R50" s="49">
        <v>2690</v>
      </c>
      <c r="S50" s="49">
        <v>0</v>
      </c>
      <c r="T50" s="49">
        <v>0</v>
      </c>
      <c r="U50" s="68">
        <f t="shared" si="0"/>
        <v>2690</v>
      </c>
      <c r="V50" s="42" t="s">
        <v>182</v>
      </c>
      <c r="W50" s="69" t="s">
        <v>447</v>
      </c>
    </row>
    <row r="51" spans="1:23" ht="30" customHeight="1" x14ac:dyDescent="0.3">
      <c r="A51" s="65">
        <v>47</v>
      </c>
      <c r="B51" s="60" t="str">
        <f t="shared" si="1"/>
        <v>BH3564</v>
      </c>
      <c r="C51" s="50" t="str">
        <f t="shared" si="2"/>
        <v>Ashthawan</v>
      </c>
      <c r="D51" s="50" t="str">
        <f t="shared" si="3"/>
        <v>FN26-27-00161</v>
      </c>
      <c r="E51" s="66">
        <v>46162</v>
      </c>
      <c r="F51" s="50" t="str">
        <f t="shared" si="4"/>
        <v>Suryakant Kumar</v>
      </c>
      <c r="G51" s="50" t="str">
        <f t="shared" si="5"/>
        <v>SF0081161</v>
      </c>
      <c r="H51" s="50" t="str">
        <f t="shared" si="6"/>
        <v>LO</v>
      </c>
      <c r="I51" s="49" t="s">
        <v>272</v>
      </c>
      <c r="J51" s="49" t="s">
        <v>275</v>
      </c>
      <c r="K51" s="49" t="s">
        <v>279</v>
      </c>
      <c r="L51" s="11">
        <v>356695216</v>
      </c>
      <c r="M51" s="67" t="s">
        <v>412</v>
      </c>
      <c r="N51" s="49">
        <v>40000</v>
      </c>
      <c r="O51" s="49">
        <v>2690</v>
      </c>
      <c r="P51" s="67" t="s">
        <v>127</v>
      </c>
      <c r="Q51" s="67">
        <v>45689</v>
      </c>
      <c r="R51" s="49">
        <v>2690</v>
      </c>
      <c r="S51" s="49">
        <v>0</v>
      </c>
      <c r="T51" s="49">
        <v>0</v>
      </c>
      <c r="U51" s="68">
        <f t="shared" si="0"/>
        <v>2690</v>
      </c>
      <c r="V51" s="42" t="s">
        <v>182</v>
      </c>
      <c r="W51" s="69" t="s">
        <v>448</v>
      </c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>
        <v>46162</v>
      </c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>
        <v>46162</v>
      </c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>
        <v>46162</v>
      </c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>
        <v>46162</v>
      </c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>BH3564</v>
      </c>
      <c r="C56" s="50" t="str">
        <f t="shared" si="2"/>
        <v>Ashthawan</v>
      </c>
      <c r="D56" s="50" t="str">
        <f t="shared" si="3"/>
        <v>FN26-27-00161</v>
      </c>
      <c r="E56" s="66">
        <v>46162</v>
      </c>
      <c r="F56" s="50" t="str">
        <f t="shared" si="4"/>
        <v>Suryakant Kumar</v>
      </c>
      <c r="G56" s="50" t="str">
        <f t="shared" si="5"/>
        <v>SF0081161</v>
      </c>
      <c r="H56" s="50" t="str">
        <f t="shared" si="6"/>
        <v>LO</v>
      </c>
      <c r="I56" s="49" t="s">
        <v>272</v>
      </c>
      <c r="J56" s="49" t="s">
        <v>449</v>
      </c>
      <c r="K56" s="49" t="s">
        <v>452</v>
      </c>
      <c r="L56" s="11">
        <v>352354256</v>
      </c>
      <c r="M56" s="67" t="s">
        <v>280</v>
      </c>
      <c r="N56" s="49">
        <v>42000</v>
      </c>
      <c r="O56" s="49">
        <v>2240</v>
      </c>
      <c r="P56" s="67" t="s">
        <v>127</v>
      </c>
      <c r="Q56" s="67">
        <v>45538</v>
      </c>
      <c r="R56" s="49">
        <v>2240</v>
      </c>
      <c r="S56" s="49">
        <v>0</v>
      </c>
      <c r="T56" s="49">
        <v>0</v>
      </c>
      <c r="U56" s="68">
        <f t="shared" si="0"/>
        <v>2240</v>
      </c>
      <c r="V56" s="42" t="s">
        <v>182</v>
      </c>
      <c r="W56" s="69" t="s">
        <v>434</v>
      </c>
    </row>
    <row r="57" spans="1:23" ht="30" customHeight="1" x14ac:dyDescent="0.3">
      <c r="A57" s="65">
        <v>53</v>
      </c>
      <c r="B57" s="60" t="str">
        <f t="shared" si="1"/>
        <v>BH3564</v>
      </c>
      <c r="C57" s="50" t="str">
        <f t="shared" si="2"/>
        <v>Ashthawan</v>
      </c>
      <c r="D57" s="50" t="str">
        <f t="shared" si="3"/>
        <v>FN26-27-00161</v>
      </c>
      <c r="E57" s="66">
        <v>46162</v>
      </c>
      <c r="F57" s="50" t="str">
        <f t="shared" si="4"/>
        <v>Suryakant Kumar</v>
      </c>
      <c r="G57" s="50" t="str">
        <f t="shared" si="5"/>
        <v>SF0081161</v>
      </c>
      <c r="H57" s="50" t="str">
        <f t="shared" si="6"/>
        <v>LO</v>
      </c>
      <c r="I57" s="49" t="s">
        <v>272</v>
      </c>
      <c r="J57" s="49" t="s">
        <v>449</v>
      </c>
      <c r="K57" s="49" t="s">
        <v>452</v>
      </c>
      <c r="L57" s="11">
        <v>352354256</v>
      </c>
      <c r="M57" s="67" t="s">
        <v>280</v>
      </c>
      <c r="N57" s="49">
        <v>42000</v>
      </c>
      <c r="O57" s="49">
        <v>2240</v>
      </c>
      <c r="P57" s="67" t="s">
        <v>127</v>
      </c>
      <c r="Q57" s="67">
        <v>45568</v>
      </c>
      <c r="R57" s="49">
        <v>2240</v>
      </c>
      <c r="S57" s="49">
        <v>0</v>
      </c>
      <c r="T57" s="49">
        <v>0</v>
      </c>
      <c r="U57" s="68">
        <f t="shared" si="0"/>
        <v>2240</v>
      </c>
      <c r="V57" s="42" t="s">
        <v>182</v>
      </c>
      <c r="W57" s="69" t="s">
        <v>435</v>
      </c>
    </row>
    <row r="58" spans="1:23" ht="30" customHeight="1" x14ac:dyDescent="0.3">
      <c r="A58" s="65">
        <v>54</v>
      </c>
      <c r="B58" s="60" t="str">
        <f t="shared" si="1"/>
        <v>BH3564</v>
      </c>
      <c r="C58" s="50" t="str">
        <f t="shared" si="2"/>
        <v>Ashthawan</v>
      </c>
      <c r="D58" s="50" t="str">
        <f t="shared" si="3"/>
        <v>FN26-27-00161</v>
      </c>
      <c r="E58" s="66">
        <v>46162</v>
      </c>
      <c r="F58" s="50" t="str">
        <f t="shared" si="4"/>
        <v>Suryakant Kumar</v>
      </c>
      <c r="G58" s="50" t="str">
        <f t="shared" si="5"/>
        <v>SF0081161</v>
      </c>
      <c r="H58" s="50" t="str">
        <f t="shared" si="6"/>
        <v>LO</v>
      </c>
      <c r="I58" s="49" t="s">
        <v>272</v>
      </c>
      <c r="J58" s="49" t="s">
        <v>449</v>
      </c>
      <c r="K58" s="49" t="s">
        <v>452</v>
      </c>
      <c r="L58" s="11">
        <v>352354256</v>
      </c>
      <c r="M58" s="67" t="s">
        <v>280</v>
      </c>
      <c r="N58" s="49">
        <v>42000</v>
      </c>
      <c r="O58" s="49">
        <v>2240</v>
      </c>
      <c r="P58" s="67" t="s">
        <v>127</v>
      </c>
      <c r="Q58" s="67">
        <v>45599</v>
      </c>
      <c r="R58" s="49">
        <v>2240</v>
      </c>
      <c r="S58" s="49">
        <v>0</v>
      </c>
      <c r="T58" s="49">
        <v>0</v>
      </c>
      <c r="U58" s="68">
        <f t="shared" si="0"/>
        <v>2240</v>
      </c>
      <c r="V58" s="42" t="s">
        <v>182</v>
      </c>
      <c r="W58" s="69" t="s">
        <v>436</v>
      </c>
    </row>
    <row r="59" spans="1:23" ht="30" customHeight="1" x14ac:dyDescent="0.3">
      <c r="A59" s="65">
        <v>55</v>
      </c>
      <c r="B59" s="60" t="str">
        <f t="shared" si="1"/>
        <v>BH3564</v>
      </c>
      <c r="C59" s="50" t="str">
        <f t="shared" si="2"/>
        <v>Ashthawan</v>
      </c>
      <c r="D59" s="50" t="str">
        <f t="shared" si="3"/>
        <v>FN26-27-00161</v>
      </c>
      <c r="E59" s="66">
        <v>46162</v>
      </c>
      <c r="F59" s="50" t="str">
        <f t="shared" si="4"/>
        <v>Suryakant Kumar</v>
      </c>
      <c r="G59" s="50" t="str">
        <f t="shared" si="5"/>
        <v>SF0081161</v>
      </c>
      <c r="H59" s="50" t="str">
        <f t="shared" si="6"/>
        <v>LO</v>
      </c>
      <c r="I59" s="49" t="s">
        <v>272</v>
      </c>
      <c r="J59" s="49" t="s">
        <v>449</v>
      </c>
      <c r="K59" s="49" t="s">
        <v>452</v>
      </c>
      <c r="L59" s="11">
        <v>352354256</v>
      </c>
      <c r="M59" s="67" t="s">
        <v>280</v>
      </c>
      <c r="N59" s="49">
        <v>42000</v>
      </c>
      <c r="O59" s="49">
        <v>2240</v>
      </c>
      <c r="P59" s="67" t="s">
        <v>127</v>
      </c>
      <c r="Q59" s="67">
        <v>45629</v>
      </c>
      <c r="R59" s="49">
        <v>2240</v>
      </c>
      <c r="S59" s="49">
        <v>0</v>
      </c>
      <c r="T59" s="49">
        <v>0</v>
      </c>
      <c r="U59" s="68">
        <f t="shared" si="0"/>
        <v>2240</v>
      </c>
      <c r="V59" s="42" t="s">
        <v>182</v>
      </c>
      <c r="W59" s="69" t="s">
        <v>437</v>
      </c>
    </row>
    <row r="60" spans="1:23" ht="30" customHeight="1" x14ac:dyDescent="0.3">
      <c r="A60" s="65">
        <v>56</v>
      </c>
      <c r="B60" s="60" t="str">
        <f t="shared" si="1"/>
        <v>BH3564</v>
      </c>
      <c r="C60" s="50" t="str">
        <f t="shared" si="2"/>
        <v>Ashthawan</v>
      </c>
      <c r="D60" s="50" t="str">
        <f t="shared" si="3"/>
        <v>FN26-27-00161</v>
      </c>
      <c r="E60" s="66">
        <v>46162</v>
      </c>
      <c r="F60" s="50" t="str">
        <f t="shared" si="4"/>
        <v>Suryakant Kumar</v>
      </c>
      <c r="G60" s="50" t="str">
        <f t="shared" si="5"/>
        <v>SF0081161</v>
      </c>
      <c r="H60" s="50" t="str">
        <f t="shared" si="6"/>
        <v>LO</v>
      </c>
      <c r="I60" s="49" t="s">
        <v>272</v>
      </c>
      <c r="J60" s="49" t="s">
        <v>449</v>
      </c>
      <c r="K60" s="49" t="s">
        <v>452</v>
      </c>
      <c r="L60" s="11">
        <v>352354256</v>
      </c>
      <c r="M60" s="67" t="s">
        <v>280</v>
      </c>
      <c r="N60" s="49">
        <v>42000</v>
      </c>
      <c r="O60" s="49">
        <v>2240</v>
      </c>
      <c r="P60" s="67" t="s">
        <v>127</v>
      </c>
      <c r="Q60" s="67">
        <v>45660</v>
      </c>
      <c r="R60" s="49">
        <v>2240</v>
      </c>
      <c r="S60" s="49">
        <v>0</v>
      </c>
      <c r="T60" s="49">
        <v>0</v>
      </c>
      <c r="U60" s="68">
        <f t="shared" si="0"/>
        <v>2240</v>
      </c>
      <c r="V60" s="42" t="s">
        <v>182</v>
      </c>
      <c r="W60" s="69" t="s">
        <v>438</v>
      </c>
    </row>
    <row r="61" spans="1:23" ht="30" customHeight="1" x14ac:dyDescent="0.3">
      <c r="A61" s="65">
        <v>57</v>
      </c>
      <c r="B61" s="60" t="str">
        <f t="shared" si="1"/>
        <v>BH3564</v>
      </c>
      <c r="C61" s="50" t="str">
        <f t="shared" si="2"/>
        <v>Ashthawan</v>
      </c>
      <c r="D61" s="50" t="str">
        <f t="shared" si="3"/>
        <v>FN26-27-00161</v>
      </c>
      <c r="E61" s="66">
        <v>46162</v>
      </c>
      <c r="F61" s="50" t="str">
        <f t="shared" si="4"/>
        <v>Suryakant Kumar</v>
      </c>
      <c r="G61" s="50" t="str">
        <f t="shared" si="5"/>
        <v>SF0081161</v>
      </c>
      <c r="H61" s="50" t="str">
        <f t="shared" si="6"/>
        <v>LO</v>
      </c>
      <c r="I61" s="49" t="s">
        <v>272</v>
      </c>
      <c r="J61" s="49" t="s">
        <v>449</v>
      </c>
      <c r="K61" s="49" t="s">
        <v>452</v>
      </c>
      <c r="L61" s="11">
        <v>352354256</v>
      </c>
      <c r="M61" s="67" t="s">
        <v>280</v>
      </c>
      <c r="N61" s="49">
        <v>42000</v>
      </c>
      <c r="O61" s="49">
        <v>2240</v>
      </c>
      <c r="P61" s="67" t="s">
        <v>127</v>
      </c>
      <c r="Q61" s="67">
        <v>45691</v>
      </c>
      <c r="R61" s="49">
        <v>2240</v>
      </c>
      <c r="S61" s="49">
        <v>0</v>
      </c>
      <c r="T61" s="49">
        <v>0</v>
      </c>
      <c r="U61" s="68">
        <f t="shared" si="0"/>
        <v>2240</v>
      </c>
      <c r="V61" s="42" t="s">
        <v>182</v>
      </c>
      <c r="W61" s="69" t="s">
        <v>465</v>
      </c>
    </row>
    <row r="62" spans="1:23" ht="30" customHeight="1" x14ac:dyDescent="0.3">
      <c r="A62" s="65">
        <v>58</v>
      </c>
      <c r="B62" s="60" t="str">
        <f t="shared" si="1"/>
        <v>BH3564</v>
      </c>
      <c r="C62" s="50" t="str">
        <f t="shared" si="2"/>
        <v>Ashthawan</v>
      </c>
      <c r="D62" s="50" t="str">
        <f t="shared" si="3"/>
        <v>FN26-27-00161</v>
      </c>
      <c r="E62" s="66">
        <v>46162</v>
      </c>
      <c r="F62" s="50" t="str">
        <f t="shared" si="4"/>
        <v>Suryakant Kumar</v>
      </c>
      <c r="G62" s="50" t="str">
        <f t="shared" si="5"/>
        <v>SF0081161</v>
      </c>
      <c r="H62" s="50" t="str">
        <f t="shared" si="6"/>
        <v>LO</v>
      </c>
      <c r="I62" s="49" t="s">
        <v>272</v>
      </c>
      <c r="J62" s="49" t="s">
        <v>449</v>
      </c>
      <c r="K62" s="49" t="s">
        <v>452</v>
      </c>
      <c r="L62" s="11">
        <v>352354256</v>
      </c>
      <c r="M62" s="67" t="s">
        <v>280</v>
      </c>
      <c r="N62" s="49">
        <v>42000</v>
      </c>
      <c r="O62" s="49">
        <v>2240</v>
      </c>
      <c r="P62" s="67" t="s">
        <v>127</v>
      </c>
      <c r="Q62" s="67">
        <v>45719</v>
      </c>
      <c r="R62" s="49">
        <v>2240</v>
      </c>
      <c r="S62" s="49">
        <v>0</v>
      </c>
      <c r="T62" s="49">
        <v>0</v>
      </c>
      <c r="U62" s="68">
        <f t="shared" si="0"/>
        <v>2240</v>
      </c>
      <c r="V62" s="42" t="s">
        <v>182</v>
      </c>
      <c r="W62" s="69" t="s">
        <v>440</v>
      </c>
    </row>
    <row r="63" spans="1:23" ht="30" customHeight="1" x14ac:dyDescent="0.3">
      <c r="A63" s="65">
        <v>59</v>
      </c>
      <c r="B63" s="60" t="str">
        <f t="shared" si="1"/>
        <v>BH3564</v>
      </c>
      <c r="C63" s="50" t="str">
        <f t="shared" si="2"/>
        <v>Ashthawan</v>
      </c>
      <c r="D63" s="50" t="str">
        <f t="shared" si="3"/>
        <v>FN26-27-00161</v>
      </c>
      <c r="E63" s="66">
        <v>46162</v>
      </c>
      <c r="F63" s="50" t="str">
        <f t="shared" si="4"/>
        <v>Suryakant Kumar</v>
      </c>
      <c r="G63" s="50" t="str">
        <f t="shared" si="5"/>
        <v>SF0081161</v>
      </c>
      <c r="H63" s="50" t="str">
        <f t="shared" si="6"/>
        <v>LO</v>
      </c>
      <c r="I63" s="49" t="s">
        <v>272</v>
      </c>
      <c r="J63" s="49" t="s">
        <v>449</v>
      </c>
      <c r="K63" s="49" t="s">
        <v>452</v>
      </c>
      <c r="L63" s="11">
        <v>352354256</v>
      </c>
      <c r="M63" s="67" t="s">
        <v>280</v>
      </c>
      <c r="N63" s="49">
        <v>42000</v>
      </c>
      <c r="O63" s="49">
        <v>2240</v>
      </c>
      <c r="P63" s="67" t="s">
        <v>127</v>
      </c>
      <c r="Q63" s="67">
        <v>45750</v>
      </c>
      <c r="R63" s="49">
        <v>2240</v>
      </c>
      <c r="S63" s="49">
        <v>0</v>
      </c>
      <c r="T63" s="49">
        <v>0</v>
      </c>
      <c r="U63" s="68">
        <f t="shared" si="0"/>
        <v>2240</v>
      </c>
      <c r="V63" s="42" t="s">
        <v>182</v>
      </c>
      <c r="W63" s="69" t="s">
        <v>466</v>
      </c>
    </row>
    <row r="64" spans="1:23" ht="30" customHeight="1" x14ac:dyDescent="0.3">
      <c r="A64" s="65">
        <v>60</v>
      </c>
      <c r="B64" s="60" t="str">
        <f t="shared" si="1"/>
        <v>BH3564</v>
      </c>
      <c r="C64" s="50" t="str">
        <f t="shared" si="2"/>
        <v>Ashthawan</v>
      </c>
      <c r="D64" s="50" t="str">
        <f t="shared" si="3"/>
        <v>FN26-27-00161</v>
      </c>
      <c r="E64" s="66">
        <v>46162</v>
      </c>
      <c r="F64" s="50" t="str">
        <f t="shared" si="4"/>
        <v>Suryakant Kumar</v>
      </c>
      <c r="G64" s="50" t="str">
        <f t="shared" si="5"/>
        <v>SF0081161</v>
      </c>
      <c r="H64" s="50" t="str">
        <f t="shared" si="6"/>
        <v>LO</v>
      </c>
      <c r="I64" s="49" t="s">
        <v>272</v>
      </c>
      <c r="J64" s="49" t="s">
        <v>450</v>
      </c>
      <c r="K64" s="49" t="s">
        <v>454</v>
      </c>
      <c r="L64" s="11">
        <v>352385949</v>
      </c>
      <c r="M64" s="67" t="s">
        <v>280</v>
      </c>
      <c r="N64" s="49">
        <v>42000</v>
      </c>
      <c r="O64" s="49">
        <v>2240</v>
      </c>
      <c r="P64" s="67" t="s">
        <v>127</v>
      </c>
      <c r="Q64" s="67">
        <v>45538</v>
      </c>
      <c r="R64" s="49">
        <v>2240</v>
      </c>
      <c r="S64" s="49">
        <v>0</v>
      </c>
      <c r="T64" s="49">
        <v>0</v>
      </c>
      <c r="U64" s="68">
        <f t="shared" si="0"/>
        <v>2240</v>
      </c>
      <c r="V64" s="42" t="s">
        <v>182</v>
      </c>
      <c r="W64" s="69" t="s">
        <v>434</v>
      </c>
    </row>
    <row r="65" spans="1:23" ht="30" customHeight="1" x14ac:dyDescent="0.3">
      <c r="A65" s="65">
        <v>61</v>
      </c>
      <c r="B65" s="60" t="str">
        <f t="shared" si="1"/>
        <v>BH3564</v>
      </c>
      <c r="C65" s="50" t="str">
        <f t="shared" si="2"/>
        <v>Ashthawan</v>
      </c>
      <c r="D65" s="50" t="str">
        <f t="shared" si="3"/>
        <v>FN26-27-00161</v>
      </c>
      <c r="E65" s="66">
        <v>46162</v>
      </c>
      <c r="F65" s="50" t="str">
        <f t="shared" si="4"/>
        <v>Suryakant Kumar</v>
      </c>
      <c r="G65" s="50" t="str">
        <f t="shared" si="5"/>
        <v>SF0081161</v>
      </c>
      <c r="H65" s="50" t="str">
        <f t="shared" si="6"/>
        <v>LO</v>
      </c>
      <c r="I65" s="49" t="s">
        <v>272</v>
      </c>
      <c r="J65" s="49" t="s">
        <v>450</v>
      </c>
      <c r="K65" s="49" t="s">
        <v>454</v>
      </c>
      <c r="L65" s="11">
        <v>352385949</v>
      </c>
      <c r="M65" s="67" t="s">
        <v>280</v>
      </c>
      <c r="N65" s="49">
        <v>42000</v>
      </c>
      <c r="O65" s="49">
        <v>2240</v>
      </c>
      <c r="P65" s="67" t="s">
        <v>127</v>
      </c>
      <c r="Q65" s="67">
        <v>45568</v>
      </c>
      <c r="R65" s="49">
        <v>2240</v>
      </c>
      <c r="S65" s="49">
        <v>0</v>
      </c>
      <c r="T65" s="49">
        <v>0</v>
      </c>
      <c r="U65" s="68">
        <f t="shared" si="0"/>
        <v>2240</v>
      </c>
      <c r="V65" s="42" t="s">
        <v>182</v>
      </c>
      <c r="W65" s="69" t="s">
        <v>435</v>
      </c>
    </row>
    <row r="66" spans="1:23" ht="30" customHeight="1" x14ac:dyDescent="0.3">
      <c r="A66" s="65">
        <v>62</v>
      </c>
      <c r="B66" s="60" t="str">
        <f t="shared" si="1"/>
        <v>BH3564</v>
      </c>
      <c r="C66" s="50" t="str">
        <f t="shared" si="2"/>
        <v>Ashthawan</v>
      </c>
      <c r="D66" s="50" t="str">
        <f t="shared" si="3"/>
        <v>FN26-27-00161</v>
      </c>
      <c r="E66" s="66">
        <v>46162</v>
      </c>
      <c r="F66" s="50" t="str">
        <f t="shared" si="4"/>
        <v>Suryakant Kumar</v>
      </c>
      <c r="G66" s="50" t="str">
        <f t="shared" si="5"/>
        <v>SF0081161</v>
      </c>
      <c r="H66" s="50" t="str">
        <f t="shared" si="6"/>
        <v>LO</v>
      </c>
      <c r="I66" s="49" t="s">
        <v>272</v>
      </c>
      <c r="J66" s="49" t="s">
        <v>450</v>
      </c>
      <c r="K66" s="49" t="s">
        <v>454</v>
      </c>
      <c r="L66" s="11">
        <v>352385949</v>
      </c>
      <c r="M66" s="67" t="s">
        <v>280</v>
      </c>
      <c r="N66" s="49">
        <v>42000</v>
      </c>
      <c r="O66" s="49">
        <v>2240</v>
      </c>
      <c r="P66" s="67" t="s">
        <v>127</v>
      </c>
      <c r="Q66" s="67">
        <v>45599</v>
      </c>
      <c r="R66" s="49">
        <v>2240</v>
      </c>
      <c r="S66" s="49">
        <v>0</v>
      </c>
      <c r="T66" s="49">
        <v>0</v>
      </c>
      <c r="U66" s="68">
        <f t="shared" si="0"/>
        <v>2240</v>
      </c>
      <c r="V66" s="42" t="s">
        <v>182</v>
      </c>
      <c r="W66" s="69" t="s">
        <v>436</v>
      </c>
    </row>
    <row r="67" spans="1:23" ht="30" customHeight="1" x14ac:dyDescent="0.3">
      <c r="A67" s="65">
        <v>63</v>
      </c>
      <c r="B67" s="60" t="str">
        <f t="shared" si="1"/>
        <v>BH3564</v>
      </c>
      <c r="C67" s="50" t="str">
        <f t="shared" si="2"/>
        <v>Ashthawan</v>
      </c>
      <c r="D67" s="50" t="str">
        <f t="shared" si="3"/>
        <v>FN26-27-00161</v>
      </c>
      <c r="E67" s="66">
        <v>46162</v>
      </c>
      <c r="F67" s="50" t="str">
        <f t="shared" si="4"/>
        <v>Suryakant Kumar</v>
      </c>
      <c r="G67" s="50" t="str">
        <f t="shared" si="5"/>
        <v>SF0081161</v>
      </c>
      <c r="H67" s="50" t="str">
        <f t="shared" si="6"/>
        <v>LO</v>
      </c>
      <c r="I67" s="49" t="s">
        <v>272</v>
      </c>
      <c r="J67" s="49" t="s">
        <v>450</v>
      </c>
      <c r="K67" s="49" t="s">
        <v>454</v>
      </c>
      <c r="L67" s="11">
        <v>352385949</v>
      </c>
      <c r="M67" s="67" t="s">
        <v>280</v>
      </c>
      <c r="N67" s="49">
        <v>42000</v>
      </c>
      <c r="O67" s="49">
        <v>2240</v>
      </c>
      <c r="P67" s="67" t="s">
        <v>127</v>
      </c>
      <c r="Q67" s="67">
        <v>45629</v>
      </c>
      <c r="R67" s="49">
        <v>2240</v>
      </c>
      <c r="S67" s="49">
        <v>0</v>
      </c>
      <c r="T67" s="49">
        <v>0</v>
      </c>
      <c r="U67" s="68">
        <f t="shared" si="0"/>
        <v>2240</v>
      </c>
      <c r="V67" s="42" t="s">
        <v>182</v>
      </c>
      <c r="W67" s="69" t="s">
        <v>437</v>
      </c>
    </row>
    <row r="68" spans="1:23" ht="30" customHeight="1" x14ac:dyDescent="0.3">
      <c r="A68" s="65">
        <v>64</v>
      </c>
      <c r="B68" s="60" t="str">
        <f t="shared" si="1"/>
        <v>BH3564</v>
      </c>
      <c r="C68" s="50" t="str">
        <f t="shared" si="2"/>
        <v>Ashthawan</v>
      </c>
      <c r="D68" s="50" t="str">
        <f t="shared" si="3"/>
        <v>FN26-27-00161</v>
      </c>
      <c r="E68" s="66">
        <v>46162</v>
      </c>
      <c r="F68" s="50" t="str">
        <f t="shared" si="4"/>
        <v>Suryakant Kumar</v>
      </c>
      <c r="G68" s="50" t="str">
        <f t="shared" si="5"/>
        <v>SF0081161</v>
      </c>
      <c r="H68" s="50" t="str">
        <f t="shared" si="6"/>
        <v>LO</v>
      </c>
      <c r="I68" s="49" t="s">
        <v>272</v>
      </c>
      <c r="J68" s="49" t="s">
        <v>450</v>
      </c>
      <c r="K68" s="49" t="s">
        <v>454</v>
      </c>
      <c r="L68" s="11">
        <v>352385949</v>
      </c>
      <c r="M68" s="67" t="s">
        <v>280</v>
      </c>
      <c r="N68" s="49">
        <v>42000</v>
      </c>
      <c r="O68" s="49">
        <v>2240</v>
      </c>
      <c r="P68" s="67" t="s">
        <v>127</v>
      </c>
      <c r="Q68" s="67">
        <v>45660</v>
      </c>
      <c r="R68" s="49">
        <v>2240</v>
      </c>
      <c r="S68" s="49">
        <v>0</v>
      </c>
      <c r="T68" s="49">
        <v>0</v>
      </c>
      <c r="U68" s="68">
        <f t="shared" si="0"/>
        <v>2240</v>
      </c>
      <c r="V68" s="42" t="s">
        <v>182</v>
      </c>
      <c r="W68" s="69" t="s">
        <v>438</v>
      </c>
    </row>
    <row r="69" spans="1:23" ht="30" customHeight="1" x14ac:dyDescent="0.3">
      <c r="A69" s="65">
        <v>65</v>
      </c>
      <c r="B69" s="60" t="str">
        <f t="shared" si="1"/>
        <v>BH3564</v>
      </c>
      <c r="C69" s="50" t="str">
        <f t="shared" si="2"/>
        <v>Ashthawan</v>
      </c>
      <c r="D69" s="50" t="str">
        <f t="shared" si="3"/>
        <v>FN26-27-00161</v>
      </c>
      <c r="E69" s="66">
        <v>46162</v>
      </c>
      <c r="F69" s="50" t="str">
        <f t="shared" si="4"/>
        <v>Suryakant Kumar</v>
      </c>
      <c r="G69" s="50" t="str">
        <f t="shared" si="5"/>
        <v>SF0081161</v>
      </c>
      <c r="H69" s="50" t="str">
        <f t="shared" si="6"/>
        <v>LO</v>
      </c>
      <c r="I69" s="49" t="s">
        <v>272</v>
      </c>
      <c r="J69" s="49" t="s">
        <v>450</v>
      </c>
      <c r="K69" s="49" t="s">
        <v>454</v>
      </c>
      <c r="L69" s="11">
        <v>352385949</v>
      </c>
      <c r="M69" s="67" t="s">
        <v>280</v>
      </c>
      <c r="N69" s="49">
        <v>42000</v>
      </c>
      <c r="O69" s="49">
        <v>2240</v>
      </c>
      <c r="P69" s="67" t="s">
        <v>127</v>
      </c>
      <c r="Q69" s="67">
        <v>45691</v>
      </c>
      <c r="R69" s="49">
        <v>2240</v>
      </c>
      <c r="S69" s="49">
        <v>0</v>
      </c>
      <c r="T69" s="49">
        <v>0</v>
      </c>
      <c r="U69" s="68">
        <f t="shared" si="0"/>
        <v>2240</v>
      </c>
      <c r="V69" s="42" t="s">
        <v>182</v>
      </c>
      <c r="W69" s="69" t="s">
        <v>465</v>
      </c>
    </row>
    <row r="70" spans="1:23" ht="30" customHeight="1" x14ac:dyDescent="0.3">
      <c r="A70" s="65">
        <v>66</v>
      </c>
      <c r="B70" s="60" t="str">
        <f t="shared" si="1"/>
        <v>BH3564</v>
      </c>
      <c r="C70" s="50" t="str">
        <f t="shared" si="2"/>
        <v>Ashthawan</v>
      </c>
      <c r="D70" s="50" t="str">
        <f t="shared" si="3"/>
        <v>FN26-27-00161</v>
      </c>
      <c r="E70" s="66">
        <v>46162</v>
      </c>
      <c r="F70" s="50" t="str">
        <f t="shared" si="4"/>
        <v>Suryakant Kumar</v>
      </c>
      <c r="G70" s="50" t="str">
        <f t="shared" si="5"/>
        <v>SF0081161</v>
      </c>
      <c r="H70" s="50" t="str">
        <f t="shared" si="6"/>
        <v>LO</v>
      </c>
      <c r="I70" s="49" t="s">
        <v>272</v>
      </c>
      <c r="J70" s="49" t="s">
        <v>450</v>
      </c>
      <c r="K70" s="49" t="s">
        <v>454</v>
      </c>
      <c r="L70" s="11">
        <v>352385949</v>
      </c>
      <c r="M70" s="67" t="s">
        <v>280</v>
      </c>
      <c r="N70" s="49">
        <v>42000</v>
      </c>
      <c r="O70" s="49">
        <v>2240</v>
      </c>
      <c r="P70" s="67" t="s">
        <v>127</v>
      </c>
      <c r="Q70" s="67">
        <v>45719</v>
      </c>
      <c r="R70" s="49">
        <v>2240</v>
      </c>
      <c r="S70" s="49">
        <v>0</v>
      </c>
      <c r="T70" s="49">
        <v>0</v>
      </c>
      <c r="U70" s="68">
        <f t="shared" ref="U70:U133" si="7">IF(AND(ISBLANK(R70),ISBLANK(S70),ISBLANK(T70)),"",R70-(S70+T70))</f>
        <v>2240</v>
      </c>
      <c r="V70" s="42" t="s">
        <v>182</v>
      </c>
      <c r="W70" s="69" t="s">
        <v>440</v>
      </c>
    </row>
    <row r="71" spans="1:23" ht="30" customHeight="1" x14ac:dyDescent="0.3">
      <c r="A71" s="65">
        <v>67</v>
      </c>
      <c r="B71" s="60" t="str">
        <f t="shared" ref="B71:B104" si="8">IF(J71&lt;&gt;"", $B$5, "")</f>
        <v>BH3564</v>
      </c>
      <c r="C71" s="50" t="str">
        <f t="shared" ref="C71:C103" si="9">IF(J71&lt;&gt;"", $C$5, "")</f>
        <v>Ashthawan</v>
      </c>
      <c r="D71" s="50" t="str">
        <f t="shared" ref="D71:D103" si="10">IF(J71&lt;&gt;"", $D$5, "")</f>
        <v>FN26-27-00161</v>
      </c>
      <c r="E71" s="66">
        <v>46162</v>
      </c>
      <c r="F71" s="50" t="str">
        <f t="shared" ref="F71:F103" si="11">IF(J71&lt;&gt;"", $F$5, "")</f>
        <v>Suryakant Kumar</v>
      </c>
      <c r="G71" s="50" t="str">
        <f t="shared" ref="G71:G103" si="12">IF(J71&lt;&gt;"", $G$5, "")</f>
        <v>SF0081161</v>
      </c>
      <c r="H71" s="50" t="str">
        <f t="shared" ref="H71:H104" si="13">IF(J71&lt;&gt;"", $H$5, "")</f>
        <v>LO</v>
      </c>
      <c r="I71" s="49" t="s">
        <v>272</v>
      </c>
      <c r="J71" s="49" t="s">
        <v>451</v>
      </c>
      <c r="K71" s="49" t="s">
        <v>456</v>
      </c>
      <c r="L71" s="11">
        <v>352488398</v>
      </c>
      <c r="M71" s="67" t="s">
        <v>457</v>
      </c>
      <c r="N71" s="49">
        <v>42000</v>
      </c>
      <c r="O71" s="49">
        <v>2240</v>
      </c>
      <c r="P71" s="67" t="s">
        <v>127</v>
      </c>
      <c r="Q71" s="67">
        <v>45538</v>
      </c>
      <c r="R71" s="49">
        <v>2240</v>
      </c>
      <c r="S71" s="49">
        <v>0</v>
      </c>
      <c r="T71" s="49">
        <v>0</v>
      </c>
      <c r="U71" s="68">
        <f t="shared" si="7"/>
        <v>2240</v>
      </c>
      <c r="V71" s="42" t="s">
        <v>182</v>
      </c>
      <c r="W71" s="69" t="s">
        <v>434</v>
      </c>
    </row>
    <row r="72" spans="1:23" ht="30" customHeight="1" x14ac:dyDescent="0.3">
      <c r="A72" s="65">
        <v>68</v>
      </c>
      <c r="B72" s="60" t="str">
        <f t="shared" si="8"/>
        <v>BH3564</v>
      </c>
      <c r="C72" s="50" t="str">
        <f t="shared" si="9"/>
        <v>Ashthawan</v>
      </c>
      <c r="D72" s="50" t="str">
        <f t="shared" si="10"/>
        <v>FN26-27-00161</v>
      </c>
      <c r="E72" s="66">
        <v>46162</v>
      </c>
      <c r="F72" s="50" t="str">
        <f t="shared" si="11"/>
        <v>Suryakant Kumar</v>
      </c>
      <c r="G72" s="50" t="str">
        <f t="shared" si="12"/>
        <v>SF0081161</v>
      </c>
      <c r="H72" s="50" t="str">
        <f t="shared" si="13"/>
        <v>LO</v>
      </c>
      <c r="I72" s="49" t="s">
        <v>272</v>
      </c>
      <c r="J72" s="49" t="s">
        <v>451</v>
      </c>
      <c r="K72" s="49" t="s">
        <v>456</v>
      </c>
      <c r="L72" s="11">
        <v>352488398</v>
      </c>
      <c r="M72" s="67" t="s">
        <v>457</v>
      </c>
      <c r="N72" s="49">
        <v>42000</v>
      </c>
      <c r="O72" s="49">
        <v>2240</v>
      </c>
      <c r="P72" s="67" t="s">
        <v>127</v>
      </c>
      <c r="Q72" s="67">
        <v>45568</v>
      </c>
      <c r="R72" s="49">
        <v>2240</v>
      </c>
      <c r="S72" s="49">
        <v>0</v>
      </c>
      <c r="T72" s="49">
        <v>0</v>
      </c>
      <c r="U72" s="68">
        <f t="shared" si="7"/>
        <v>2240</v>
      </c>
      <c r="V72" s="42" t="s">
        <v>182</v>
      </c>
      <c r="W72" s="69" t="s">
        <v>435</v>
      </c>
    </row>
    <row r="73" spans="1:23" ht="30" customHeight="1" x14ac:dyDescent="0.3">
      <c r="A73" s="65">
        <v>69</v>
      </c>
      <c r="B73" s="60" t="str">
        <f t="shared" si="8"/>
        <v>BH3564</v>
      </c>
      <c r="C73" s="50" t="str">
        <f t="shared" si="9"/>
        <v>Ashthawan</v>
      </c>
      <c r="D73" s="50" t="str">
        <f t="shared" si="10"/>
        <v>FN26-27-00161</v>
      </c>
      <c r="E73" s="66">
        <v>46162</v>
      </c>
      <c r="F73" s="50" t="str">
        <f t="shared" si="11"/>
        <v>Suryakant Kumar</v>
      </c>
      <c r="G73" s="50" t="str">
        <f t="shared" si="12"/>
        <v>SF0081161</v>
      </c>
      <c r="H73" s="50" t="str">
        <f t="shared" si="13"/>
        <v>LO</v>
      </c>
      <c r="I73" s="49" t="s">
        <v>272</v>
      </c>
      <c r="J73" s="49" t="s">
        <v>451</v>
      </c>
      <c r="K73" s="49" t="s">
        <v>456</v>
      </c>
      <c r="L73" s="11">
        <v>352488398</v>
      </c>
      <c r="M73" s="67" t="s">
        <v>457</v>
      </c>
      <c r="N73" s="49">
        <v>42000</v>
      </c>
      <c r="O73" s="49">
        <v>2240</v>
      </c>
      <c r="P73" s="67" t="s">
        <v>127</v>
      </c>
      <c r="Q73" s="67">
        <v>45599</v>
      </c>
      <c r="R73" s="49">
        <v>2240</v>
      </c>
      <c r="S73" s="49">
        <v>0</v>
      </c>
      <c r="T73" s="49">
        <v>0</v>
      </c>
      <c r="U73" s="68">
        <f t="shared" si="7"/>
        <v>2240</v>
      </c>
      <c r="V73" s="42" t="s">
        <v>182</v>
      </c>
      <c r="W73" s="69" t="s">
        <v>436</v>
      </c>
    </row>
    <row r="74" spans="1:23" ht="30" customHeight="1" x14ac:dyDescent="0.3">
      <c r="A74" s="65">
        <v>70</v>
      </c>
      <c r="B74" s="60" t="str">
        <f t="shared" si="8"/>
        <v>BH3564</v>
      </c>
      <c r="C74" s="50" t="str">
        <f t="shared" si="9"/>
        <v>Ashthawan</v>
      </c>
      <c r="D74" s="50" t="str">
        <f t="shared" si="10"/>
        <v>FN26-27-00161</v>
      </c>
      <c r="E74" s="66">
        <v>46162</v>
      </c>
      <c r="F74" s="50" t="str">
        <f t="shared" si="11"/>
        <v>Suryakant Kumar</v>
      </c>
      <c r="G74" s="50" t="str">
        <f t="shared" si="12"/>
        <v>SF0081161</v>
      </c>
      <c r="H74" s="50" t="str">
        <f t="shared" si="13"/>
        <v>LO</v>
      </c>
      <c r="I74" s="49" t="s">
        <v>272</v>
      </c>
      <c r="J74" s="49" t="s">
        <v>451</v>
      </c>
      <c r="K74" s="49" t="s">
        <v>456</v>
      </c>
      <c r="L74" s="11">
        <v>352488398</v>
      </c>
      <c r="M74" s="67" t="s">
        <v>457</v>
      </c>
      <c r="N74" s="49">
        <v>42000</v>
      </c>
      <c r="O74" s="49">
        <v>2240</v>
      </c>
      <c r="P74" s="67" t="s">
        <v>127</v>
      </c>
      <c r="Q74" s="67">
        <v>45629</v>
      </c>
      <c r="R74" s="49">
        <v>2240</v>
      </c>
      <c r="S74" s="49">
        <v>0</v>
      </c>
      <c r="T74" s="49">
        <v>0</v>
      </c>
      <c r="U74" s="68">
        <f t="shared" si="7"/>
        <v>2240</v>
      </c>
      <c r="V74" s="42" t="s">
        <v>182</v>
      </c>
      <c r="W74" s="69" t="s">
        <v>437</v>
      </c>
    </row>
    <row r="75" spans="1:23" ht="30" customHeight="1" x14ac:dyDescent="0.3">
      <c r="A75" s="65">
        <v>71</v>
      </c>
      <c r="B75" s="60" t="str">
        <f t="shared" si="8"/>
        <v>BH3564</v>
      </c>
      <c r="C75" s="50" t="str">
        <f t="shared" si="9"/>
        <v>Ashthawan</v>
      </c>
      <c r="D75" s="50" t="str">
        <f t="shared" si="10"/>
        <v>FN26-27-00161</v>
      </c>
      <c r="E75" s="66">
        <v>46162</v>
      </c>
      <c r="F75" s="50" t="str">
        <f t="shared" si="11"/>
        <v>Suryakant Kumar</v>
      </c>
      <c r="G75" s="50" t="str">
        <f t="shared" si="12"/>
        <v>SF0081161</v>
      </c>
      <c r="H75" s="50" t="str">
        <f t="shared" si="13"/>
        <v>LO</v>
      </c>
      <c r="I75" s="49" t="s">
        <v>272</v>
      </c>
      <c r="J75" s="49" t="s">
        <v>451</v>
      </c>
      <c r="K75" s="49" t="s">
        <v>456</v>
      </c>
      <c r="L75" s="11">
        <v>352488398</v>
      </c>
      <c r="M75" s="67" t="s">
        <v>457</v>
      </c>
      <c r="N75" s="49">
        <v>42000</v>
      </c>
      <c r="O75" s="49">
        <v>2240</v>
      </c>
      <c r="P75" s="67" t="s">
        <v>127</v>
      </c>
      <c r="Q75" s="67">
        <v>45660</v>
      </c>
      <c r="R75" s="49">
        <v>2240</v>
      </c>
      <c r="S75" s="49">
        <v>0</v>
      </c>
      <c r="T75" s="49">
        <v>0</v>
      </c>
      <c r="U75" s="68">
        <f t="shared" si="7"/>
        <v>2240</v>
      </c>
      <c r="V75" s="42" t="s">
        <v>182</v>
      </c>
      <c r="W75" s="69" t="s">
        <v>438</v>
      </c>
    </row>
    <row r="76" spans="1:23" ht="30" customHeight="1" x14ac:dyDescent="0.3">
      <c r="A76" s="65">
        <v>72</v>
      </c>
      <c r="B76" s="60" t="str">
        <f t="shared" si="8"/>
        <v>BH3564</v>
      </c>
      <c r="C76" s="50" t="str">
        <f t="shared" si="9"/>
        <v>Ashthawan</v>
      </c>
      <c r="D76" s="50" t="str">
        <f t="shared" si="10"/>
        <v>FN26-27-00161</v>
      </c>
      <c r="E76" s="66">
        <v>46162</v>
      </c>
      <c r="F76" s="50" t="str">
        <f t="shared" si="11"/>
        <v>Suryakant Kumar</v>
      </c>
      <c r="G76" s="50" t="str">
        <f t="shared" si="12"/>
        <v>SF0081161</v>
      </c>
      <c r="H76" s="50" t="str">
        <f t="shared" si="13"/>
        <v>LO</v>
      </c>
      <c r="I76" s="49" t="s">
        <v>272</v>
      </c>
      <c r="J76" s="49" t="s">
        <v>451</v>
      </c>
      <c r="K76" s="49" t="s">
        <v>456</v>
      </c>
      <c r="L76" s="11">
        <v>352488398</v>
      </c>
      <c r="M76" s="67" t="s">
        <v>457</v>
      </c>
      <c r="N76" s="49">
        <v>42000</v>
      </c>
      <c r="O76" s="49">
        <v>2240</v>
      </c>
      <c r="P76" s="67" t="s">
        <v>127</v>
      </c>
      <c r="Q76" s="67">
        <v>45691</v>
      </c>
      <c r="R76" s="49">
        <v>2240</v>
      </c>
      <c r="S76" s="49">
        <v>0</v>
      </c>
      <c r="T76" s="49">
        <v>0</v>
      </c>
      <c r="U76" s="68">
        <f t="shared" si="7"/>
        <v>2240</v>
      </c>
      <c r="V76" s="42" t="s">
        <v>182</v>
      </c>
      <c r="W76" s="69" t="s">
        <v>465</v>
      </c>
    </row>
    <row r="77" spans="1:23" ht="30" customHeight="1" x14ac:dyDescent="0.3">
      <c r="A77" s="65">
        <v>73</v>
      </c>
      <c r="B77" s="60" t="str">
        <f t="shared" si="8"/>
        <v>BH3564</v>
      </c>
      <c r="C77" s="50" t="str">
        <f t="shared" si="9"/>
        <v>Ashthawan</v>
      </c>
      <c r="D77" s="50" t="str">
        <f t="shared" si="10"/>
        <v>FN26-27-00161</v>
      </c>
      <c r="E77" s="66">
        <v>46162</v>
      </c>
      <c r="F77" s="50" t="str">
        <f t="shared" si="11"/>
        <v>Suryakant Kumar</v>
      </c>
      <c r="G77" s="50" t="str">
        <f t="shared" si="12"/>
        <v>SF0081161</v>
      </c>
      <c r="H77" s="50" t="str">
        <f t="shared" si="13"/>
        <v>LO</v>
      </c>
      <c r="I77" s="49" t="s">
        <v>272</v>
      </c>
      <c r="J77" s="49" t="s">
        <v>451</v>
      </c>
      <c r="K77" s="49" t="s">
        <v>456</v>
      </c>
      <c r="L77" s="11">
        <v>352488398</v>
      </c>
      <c r="M77" s="67" t="s">
        <v>457</v>
      </c>
      <c r="N77" s="49">
        <v>42000</v>
      </c>
      <c r="O77" s="49">
        <v>2240</v>
      </c>
      <c r="P77" s="67" t="s">
        <v>127</v>
      </c>
      <c r="Q77" s="67">
        <v>45719</v>
      </c>
      <c r="R77" s="49">
        <v>2240</v>
      </c>
      <c r="S77" s="49">
        <v>0</v>
      </c>
      <c r="T77" s="49">
        <v>0</v>
      </c>
      <c r="U77" s="68">
        <f t="shared" si="7"/>
        <v>2240</v>
      </c>
      <c r="V77" s="42" t="s">
        <v>182</v>
      </c>
      <c r="W77" s="69" t="s">
        <v>440</v>
      </c>
    </row>
    <row r="78" spans="1:23" ht="30" customHeight="1" x14ac:dyDescent="0.3">
      <c r="A78" s="65">
        <v>74</v>
      </c>
      <c r="B78" s="60" t="str">
        <f t="shared" si="8"/>
        <v>BH3564</v>
      </c>
      <c r="C78" s="50" t="str">
        <f t="shared" si="9"/>
        <v>Ashthawan</v>
      </c>
      <c r="D78" s="50" t="str">
        <f t="shared" si="10"/>
        <v>FN26-27-00161</v>
      </c>
      <c r="E78" s="66">
        <v>46162</v>
      </c>
      <c r="F78" s="50" t="str">
        <f t="shared" si="11"/>
        <v>Suryakant Kumar</v>
      </c>
      <c r="G78" s="50" t="str">
        <f t="shared" si="12"/>
        <v>SF0081161</v>
      </c>
      <c r="H78" s="50" t="str">
        <f t="shared" si="13"/>
        <v>LO</v>
      </c>
      <c r="I78" s="49" t="s">
        <v>272</v>
      </c>
      <c r="J78" s="49" t="s">
        <v>451</v>
      </c>
      <c r="K78" s="49" t="s">
        <v>456</v>
      </c>
      <c r="L78" s="11">
        <v>356534679</v>
      </c>
      <c r="M78" s="67" t="s">
        <v>461</v>
      </c>
      <c r="N78" s="49">
        <v>40000</v>
      </c>
      <c r="O78" s="49">
        <v>2690</v>
      </c>
      <c r="P78" s="67" t="s">
        <v>127</v>
      </c>
      <c r="Q78" s="67">
        <v>45538</v>
      </c>
      <c r="R78" s="49">
        <v>2690</v>
      </c>
      <c r="S78" s="49">
        <v>0</v>
      </c>
      <c r="T78" s="49">
        <v>0</v>
      </c>
      <c r="U78" s="68">
        <f t="shared" si="7"/>
        <v>2690</v>
      </c>
      <c r="V78" s="42" t="s">
        <v>182</v>
      </c>
      <c r="W78" s="69" t="s">
        <v>467</v>
      </c>
    </row>
    <row r="79" spans="1:23" ht="30" customHeight="1" x14ac:dyDescent="0.3">
      <c r="A79" s="65">
        <v>75</v>
      </c>
      <c r="B79" s="60" t="str">
        <f t="shared" si="8"/>
        <v>BH3564</v>
      </c>
      <c r="C79" s="50" t="str">
        <f t="shared" si="9"/>
        <v>Ashthawan</v>
      </c>
      <c r="D79" s="50" t="str">
        <f t="shared" si="10"/>
        <v>FN26-27-00161</v>
      </c>
      <c r="E79" s="66">
        <v>46162</v>
      </c>
      <c r="F79" s="50" t="str">
        <f t="shared" si="11"/>
        <v>Suryakant Kumar</v>
      </c>
      <c r="G79" s="50" t="str">
        <f t="shared" si="12"/>
        <v>SF0081161</v>
      </c>
      <c r="H79" s="50" t="str">
        <f t="shared" si="13"/>
        <v>LO</v>
      </c>
      <c r="I79" s="49" t="s">
        <v>272</v>
      </c>
      <c r="J79" s="49" t="s">
        <v>451</v>
      </c>
      <c r="K79" s="49" t="s">
        <v>456</v>
      </c>
      <c r="L79" s="11">
        <v>356534679</v>
      </c>
      <c r="M79" s="67" t="s">
        <v>461</v>
      </c>
      <c r="N79" s="49">
        <v>40000</v>
      </c>
      <c r="O79" s="49">
        <v>2690</v>
      </c>
      <c r="P79" s="67" t="s">
        <v>127</v>
      </c>
      <c r="Q79" s="67">
        <v>45568</v>
      </c>
      <c r="R79" s="49">
        <v>2690</v>
      </c>
      <c r="S79" s="49">
        <v>0</v>
      </c>
      <c r="T79" s="49">
        <v>0</v>
      </c>
      <c r="U79" s="68">
        <f t="shared" si="7"/>
        <v>2690</v>
      </c>
      <c r="V79" s="42" t="s">
        <v>182</v>
      </c>
      <c r="W79" s="69" t="s">
        <v>468</v>
      </c>
    </row>
    <row r="80" spans="1:23" ht="30" customHeight="1" x14ac:dyDescent="0.3">
      <c r="A80" s="65">
        <v>76</v>
      </c>
      <c r="B80" s="60" t="str">
        <f t="shared" si="8"/>
        <v>BH3564</v>
      </c>
      <c r="C80" s="50" t="str">
        <f t="shared" si="9"/>
        <v>Ashthawan</v>
      </c>
      <c r="D80" s="50" t="str">
        <f t="shared" si="10"/>
        <v>FN26-27-00161</v>
      </c>
      <c r="E80" s="66">
        <v>46162</v>
      </c>
      <c r="F80" s="50" t="str">
        <f t="shared" si="11"/>
        <v>Suryakant Kumar</v>
      </c>
      <c r="G80" s="50" t="str">
        <f t="shared" si="12"/>
        <v>SF0081161</v>
      </c>
      <c r="H80" s="50" t="str">
        <f t="shared" si="13"/>
        <v>LO</v>
      </c>
      <c r="I80" s="49" t="s">
        <v>272</v>
      </c>
      <c r="J80" s="49" t="s">
        <v>451</v>
      </c>
      <c r="K80" s="49" t="s">
        <v>456</v>
      </c>
      <c r="L80" s="11">
        <v>356534679</v>
      </c>
      <c r="M80" s="67" t="s">
        <v>461</v>
      </c>
      <c r="N80" s="49">
        <v>40000</v>
      </c>
      <c r="O80" s="49">
        <v>2690</v>
      </c>
      <c r="P80" s="67" t="s">
        <v>127</v>
      </c>
      <c r="Q80" s="67">
        <v>45599</v>
      </c>
      <c r="R80" s="49">
        <v>2690</v>
      </c>
      <c r="S80" s="49">
        <v>0</v>
      </c>
      <c r="T80" s="49">
        <v>0</v>
      </c>
      <c r="U80" s="68">
        <f t="shared" si="7"/>
        <v>2690</v>
      </c>
      <c r="V80" s="42" t="s">
        <v>182</v>
      </c>
      <c r="W80" s="69" t="s">
        <v>469</v>
      </c>
    </row>
    <row r="81" spans="1:23" ht="30" customHeight="1" x14ac:dyDescent="0.3">
      <c r="A81" s="65">
        <v>77</v>
      </c>
      <c r="B81" s="60" t="str">
        <f t="shared" si="8"/>
        <v>BH3564</v>
      </c>
      <c r="C81" s="50" t="str">
        <f t="shared" si="9"/>
        <v>Ashthawan</v>
      </c>
      <c r="D81" s="50" t="str">
        <f t="shared" si="10"/>
        <v>FN26-27-00161</v>
      </c>
      <c r="E81" s="66">
        <v>46162</v>
      </c>
      <c r="F81" s="50" t="str">
        <f t="shared" si="11"/>
        <v>Suryakant Kumar</v>
      </c>
      <c r="G81" s="50" t="str">
        <f t="shared" si="12"/>
        <v>SF0081161</v>
      </c>
      <c r="H81" s="50" t="str">
        <f t="shared" si="13"/>
        <v>LO</v>
      </c>
      <c r="I81" s="49" t="s">
        <v>272</v>
      </c>
      <c r="J81" s="49" t="s">
        <v>451</v>
      </c>
      <c r="K81" s="49" t="s">
        <v>456</v>
      </c>
      <c r="L81" s="11">
        <v>356534679</v>
      </c>
      <c r="M81" s="67" t="s">
        <v>461</v>
      </c>
      <c r="N81" s="49">
        <v>40000</v>
      </c>
      <c r="O81" s="49">
        <v>2690</v>
      </c>
      <c r="P81" s="67" t="s">
        <v>127</v>
      </c>
      <c r="Q81" s="67">
        <v>45629</v>
      </c>
      <c r="R81" s="49">
        <v>2690</v>
      </c>
      <c r="S81" s="49">
        <v>0</v>
      </c>
      <c r="T81" s="49">
        <v>0</v>
      </c>
      <c r="U81" s="68">
        <f t="shared" si="7"/>
        <v>2690</v>
      </c>
      <c r="V81" s="42" t="s">
        <v>182</v>
      </c>
      <c r="W81" s="69" t="s">
        <v>470</v>
      </c>
    </row>
    <row r="82" spans="1:23" ht="30" customHeight="1" x14ac:dyDescent="0.3">
      <c r="A82" s="65">
        <v>78</v>
      </c>
      <c r="B82" s="60" t="str">
        <f t="shared" si="8"/>
        <v>BH3564</v>
      </c>
      <c r="C82" s="50" t="str">
        <f t="shared" si="9"/>
        <v>Ashthawan</v>
      </c>
      <c r="D82" s="50" t="str">
        <f t="shared" si="10"/>
        <v>FN26-27-00161</v>
      </c>
      <c r="E82" s="66">
        <v>46162</v>
      </c>
      <c r="F82" s="50" t="str">
        <f t="shared" si="11"/>
        <v>Suryakant Kumar</v>
      </c>
      <c r="G82" s="50" t="str">
        <f t="shared" si="12"/>
        <v>SF0081161</v>
      </c>
      <c r="H82" s="50" t="str">
        <f t="shared" si="13"/>
        <v>LO</v>
      </c>
      <c r="I82" s="49" t="s">
        <v>272</v>
      </c>
      <c r="J82" s="49" t="s">
        <v>451</v>
      </c>
      <c r="K82" s="49" t="s">
        <v>456</v>
      </c>
      <c r="L82" s="11">
        <v>356534679</v>
      </c>
      <c r="M82" s="67" t="s">
        <v>461</v>
      </c>
      <c r="N82" s="49">
        <v>40000</v>
      </c>
      <c r="O82" s="49">
        <v>2690</v>
      </c>
      <c r="P82" s="67" t="s">
        <v>127</v>
      </c>
      <c r="Q82" s="67">
        <v>45660</v>
      </c>
      <c r="R82" s="49">
        <v>2690</v>
      </c>
      <c r="S82" s="49">
        <v>0</v>
      </c>
      <c r="T82" s="49">
        <v>0</v>
      </c>
      <c r="U82" s="68">
        <f t="shared" si="7"/>
        <v>2690</v>
      </c>
      <c r="V82" s="42" t="s">
        <v>182</v>
      </c>
      <c r="W82" s="69" t="s">
        <v>471</v>
      </c>
    </row>
    <row r="83" spans="1:23" ht="30" customHeight="1" x14ac:dyDescent="0.3">
      <c r="A83" s="65">
        <v>79</v>
      </c>
      <c r="B83" s="60" t="str">
        <f t="shared" si="8"/>
        <v>BH3564</v>
      </c>
      <c r="C83" s="50" t="str">
        <f t="shared" si="9"/>
        <v>Ashthawan</v>
      </c>
      <c r="D83" s="50" t="str">
        <f t="shared" si="10"/>
        <v>FN26-27-00161</v>
      </c>
      <c r="E83" s="66">
        <v>46197</v>
      </c>
      <c r="F83" s="50" t="str">
        <f t="shared" si="11"/>
        <v>Suryakant Kumar</v>
      </c>
      <c r="G83" s="50" t="str">
        <f t="shared" si="12"/>
        <v>SF0081161</v>
      </c>
      <c r="H83" s="50" t="str">
        <f t="shared" si="13"/>
        <v>LO</v>
      </c>
      <c r="I83" s="49" t="s">
        <v>355</v>
      </c>
      <c r="J83" s="49" t="s">
        <v>483</v>
      </c>
      <c r="K83" s="49" t="s">
        <v>484</v>
      </c>
      <c r="L83" s="11">
        <v>356046008</v>
      </c>
      <c r="M83" s="67" t="s">
        <v>485</v>
      </c>
      <c r="N83" s="49">
        <v>42000</v>
      </c>
      <c r="O83" s="49">
        <v>2240</v>
      </c>
      <c r="P83" s="67" t="s">
        <v>127</v>
      </c>
      <c r="Q83" s="67">
        <v>45475</v>
      </c>
      <c r="R83" s="49">
        <v>2240</v>
      </c>
      <c r="S83" s="49">
        <v>0</v>
      </c>
      <c r="T83" s="49">
        <v>0</v>
      </c>
      <c r="U83" s="68">
        <f t="shared" si="7"/>
        <v>2240</v>
      </c>
      <c r="V83" s="42" t="s">
        <v>182</v>
      </c>
      <c r="W83" s="69" t="s">
        <v>492</v>
      </c>
    </row>
    <row r="84" spans="1:23" ht="30" customHeight="1" x14ac:dyDescent="0.3">
      <c r="A84" s="65">
        <v>80</v>
      </c>
      <c r="B84" s="60" t="str">
        <f t="shared" si="8"/>
        <v>BH3564</v>
      </c>
      <c r="C84" s="50" t="str">
        <f t="shared" si="9"/>
        <v>Ashthawan</v>
      </c>
      <c r="D84" s="50" t="str">
        <f t="shared" si="10"/>
        <v>FN26-27-00161</v>
      </c>
      <c r="E84" s="66">
        <v>46197</v>
      </c>
      <c r="F84" s="50" t="str">
        <f t="shared" si="11"/>
        <v>Suryakant Kumar</v>
      </c>
      <c r="G84" s="50" t="str">
        <f t="shared" si="12"/>
        <v>SF0081161</v>
      </c>
      <c r="H84" s="50" t="str">
        <f t="shared" si="13"/>
        <v>LO</v>
      </c>
      <c r="I84" s="49" t="s">
        <v>355</v>
      </c>
      <c r="J84" s="49" t="s">
        <v>483</v>
      </c>
      <c r="K84" s="49" t="s">
        <v>484</v>
      </c>
      <c r="L84" s="11">
        <v>356046008</v>
      </c>
      <c r="M84" s="67" t="s">
        <v>485</v>
      </c>
      <c r="N84" s="49">
        <v>42000</v>
      </c>
      <c r="O84" s="49">
        <v>2240</v>
      </c>
      <c r="P84" s="67" t="s">
        <v>127</v>
      </c>
      <c r="Q84" s="67">
        <v>45506</v>
      </c>
      <c r="R84" s="49">
        <v>2240</v>
      </c>
      <c r="S84" s="49">
        <v>0</v>
      </c>
      <c r="T84" s="49">
        <v>0</v>
      </c>
      <c r="U84" s="68">
        <f t="shared" si="7"/>
        <v>2240</v>
      </c>
      <c r="V84" s="42" t="s">
        <v>182</v>
      </c>
      <c r="W84" s="69" t="s">
        <v>493</v>
      </c>
    </row>
    <row r="85" spans="1:23" ht="30" customHeight="1" x14ac:dyDescent="0.3">
      <c r="A85" s="65">
        <v>81</v>
      </c>
      <c r="B85" s="60" t="str">
        <f t="shared" si="8"/>
        <v>BH3564</v>
      </c>
      <c r="C85" s="50" t="str">
        <f t="shared" si="9"/>
        <v>Ashthawan</v>
      </c>
      <c r="D85" s="50" t="str">
        <f t="shared" si="10"/>
        <v>FN26-27-00161</v>
      </c>
      <c r="E85" s="66">
        <v>46197</v>
      </c>
      <c r="F85" s="50" t="str">
        <f t="shared" si="11"/>
        <v>Suryakant Kumar</v>
      </c>
      <c r="G85" s="50" t="str">
        <f t="shared" si="12"/>
        <v>SF0081161</v>
      </c>
      <c r="H85" s="50" t="str">
        <f t="shared" si="13"/>
        <v>LO</v>
      </c>
      <c r="I85" s="49" t="s">
        <v>355</v>
      </c>
      <c r="J85" s="49" t="s">
        <v>483</v>
      </c>
      <c r="K85" s="49" t="s">
        <v>484</v>
      </c>
      <c r="L85" s="11">
        <v>356046008</v>
      </c>
      <c r="M85" s="67" t="s">
        <v>485</v>
      </c>
      <c r="N85" s="49">
        <v>42000</v>
      </c>
      <c r="O85" s="49">
        <v>2240</v>
      </c>
      <c r="P85" s="67" t="s">
        <v>127</v>
      </c>
      <c r="Q85" s="67">
        <v>45567</v>
      </c>
      <c r="R85" s="49">
        <v>2240</v>
      </c>
      <c r="S85" s="49">
        <v>0</v>
      </c>
      <c r="T85" s="49">
        <v>0</v>
      </c>
      <c r="U85" s="68">
        <f t="shared" si="7"/>
        <v>2240</v>
      </c>
      <c r="V85" s="42" t="s">
        <v>182</v>
      </c>
      <c r="W85" s="69" t="s">
        <v>494</v>
      </c>
    </row>
    <row r="86" spans="1:23" ht="30" customHeight="1" x14ac:dyDescent="0.3">
      <c r="A86" s="65">
        <v>82</v>
      </c>
      <c r="B86" s="60" t="str">
        <f t="shared" si="8"/>
        <v>BH3564</v>
      </c>
      <c r="C86" s="50" t="str">
        <f t="shared" si="9"/>
        <v>Ashthawan</v>
      </c>
      <c r="D86" s="50" t="str">
        <f t="shared" si="10"/>
        <v>FN26-27-00161</v>
      </c>
      <c r="E86" s="66">
        <v>46197</v>
      </c>
      <c r="F86" s="50" t="str">
        <f t="shared" si="11"/>
        <v>Suryakant Kumar</v>
      </c>
      <c r="G86" s="50" t="str">
        <f t="shared" si="12"/>
        <v>SF0081161</v>
      </c>
      <c r="H86" s="50" t="str">
        <f t="shared" si="13"/>
        <v>LO</v>
      </c>
      <c r="I86" s="49" t="s">
        <v>355</v>
      </c>
      <c r="J86" s="49" t="s">
        <v>483</v>
      </c>
      <c r="K86" s="49" t="s">
        <v>484</v>
      </c>
      <c r="L86" s="11">
        <v>356046008</v>
      </c>
      <c r="M86" s="67" t="s">
        <v>485</v>
      </c>
      <c r="N86" s="49">
        <v>42000</v>
      </c>
      <c r="O86" s="49">
        <v>2240</v>
      </c>
      <c r="P86" s="67" t="s">
        <v>127</v>
      </c>
      <c r="Q86" s="67">
        <v>45598</v>
      </c>
      <c r="R86" s="49">
        <v>2240</v>
      </c>
      <c r="S86" s="49">
        <v>0</v>
      </c>
      <c r="T86" s="49">
        <v>0</v>
      </c>
      <c r="U86" s="68">
        <f t="shared" si="7"/>
        <v>2240</v>
      </c>
      <c r="V86" s="42" t="s">
        <v>182</v>
      </c>
      <c r="W86" s="69" t="s">
        <v>495</v>
      </c>
    </row>
    <row r="87" spans="1:23" ht="30" customHeight="1" x14ac:dyDescent="0.3">
      <c r="A87" s="65">
        <v>83</v>
      </c>
      <c r="B87" s="60" t="str">
        <f t="shared" si="8"/>
        <v>BH3564</v>
      </c>
      <c r="C87" s="50" t="str">
        <f t="shared" si="9"/>
        <v>Ashthawan</v>
      </c>
      <c r="D87" s="50" t="str">
        <f t="shared" si="10"/>
        <v>FN26-27-00161</v>
      </c>
      <c r="E87" s="66">
        <v>46197</v>
      </c>
      <c r="F87" s="50" t="str">
        <f t="shared" si="11"/>
        <v>Suryakant Kumar</v>
      </c>
      <c r="G87" s="50" t="str">
        <f t="shared" si="12"/>
        <v>SF0081161</v>
      </c>
      <c r="H87" s="50" t="str">
        <f t="shared" si="13"/>
        <v>LO</v>
      </c>
      <c r="I87" s="49" t="s">
        <v>355</v>
      </c>
      <c r="J87" s="49" t="s">
        <v>483</v>
      </c>
      <c r="K87" s="49" t="s">
        <v>484</v>
      </c>
      <c r="L87" s="11">
        <v>356046008</v>
      </c>
      <c r="M87" s="67" t="s">
        <v>485</v>
      </c>
      <c r="N87" s="49">
        <v>42000</v>
      </c>
      <c r="O87" s="49">
        <v>2240</v>
      </c>
      <c r="P87" s="67" t="s">
        <v>127</v>
      </c>
      <c r="Q87" s="67">
        <v>45628</v>
      </c>
      <c r="R87" s="49">
        <v>2240</v>
      </c>
      <c r="S87" s="49">
        <v>0</v>
      </c>
      <c r="T87" s="49">
        <v>0</v>
      </c>
      <c r="U87" s="68">
        <f t="shared" si="7"/>
        <v>2240</v>
      </c>
      <c r="V87" s="42" t="s">
        <v>182</v>
      </c>
      <c r="W87" s="69" t="s">
        <v>496</v>
      </c>
    </row>
    <row r="88" spans="1:23" ht="30" customHeight="1" x14ac:dyDescent="0.3">
      <c r="A88" s="65">
        <v>84</v>
      </c>
      <c r="B88" s="60" t="str">
        <f t="shared" si="8"/>
        <v>BH3564</v>
      </c>
      <c r="C88" s="50" t="str">
        <f t="shared" si="9"/>
        <v>Ashthawan</v>
      </c>
      <c r="D88" s="50" t="str">
        <f t="shared" si="10"/>
        <v>FN26-27-00161</v>
      </c>
      <c r="E88" s="66">
        <v>46197</v>
      </c>
      <c r="F88" s="50" t="str">
        <f t="shared" si="11"/>
        <v>Suryakant Kumar</v>
      </c>
      <c r="G88" s="50" t="str">
        <f t="shared" si="12"/>
        <v>SF0081161</v>
      </c>
      <c r="H88" s="50" t="str">
        <f t="shared" si="13"/>
        <v>LO</v>
      </c>
      <c r="I88" s="49" t="s">
        <v>355</v>
      </c>
      <c r="J88" s="49" t="s">
        <v>483</v>
      </c>
      <c r="K88" s="49" t="s">
        <v>484</v>
      </c>
      <c r="L88" s="11">
        <v>356046008</v>
      </c>
      <c r="M88" s="67" t="s">
        <v>485</v>
      </c>
      <c r="N88" s="49">
        <v>42000</v>
      </c>
      <c r="O88" s="49">
        <v>2240</v>
      </c>
      <c r="P88" s="67" t="s">
        <v>127</v>
      </c>
      <c r="Q88" s="67">
        <v>45659</v>
      </c>
      <c r="R88" s="49">
        <v>2240</v>
      </c>
      <c r="S88" s="49">
        <v>0</v>
      </c>
      <c r="T88" s="49">
        <v>0</v>
      </c>
      <c r="U88" s="68">
        <f t="shared" si="7"/>
        <v>2240</v>
      </c>
      <c r="V88" s="42" t="s">
        <v>182</v>
      </c>
      <c r="W88" s="69" t="s">
        <v>497</v>
      </c>
    </row>
    <row r="89" spans="1:23" ht="30" customHeight="1" x14ac:dyDescent="0.3">
      <c r="A89" s="65">
        <v>85</v>
      </c>
      <c r="B89" s="60" t="str">
        <f t="shared" si="8"/>
        <v>BH3564</v>
      </c>
      <c r="C89" s="50" t="str">
        <f t="shared" si="9"/>
        <v>Ashthawan</v>
      </c>
      <c r="D89" s="50" t="str">
        <f t="shared" si="10"/>
        <v>FN26-27-00161</v>
      </c>
      <c r="E89" s="66">
        <v>46197</v>
      </c>
      <c r="F89" s="50" t="str">
        <f t="shared" si="11"/>
        <v>Suryakant Kumar</v>
      </c>
      <c r="G89" s="50" t="str">
        <f t="shared" si="12"/>
        <v>SF0081161</v>
      </c>
      <c r="H89" s="50" t="str">
        <f t="shared" si="13"/>
        <v>LO</v>
      </c>
      <c r="I89" s="49" t="s">
        <v>355</v>
      </c>
      <c r="J89" s="49" t="s">
        <v>483</v>
      </c>
      <c r="K89" s="49" t="s">
        <v>484</v>
      </c>
      <c r="L89" s="11">
        <v>356046008</v>
      </c>
      <c r="M89" s="67" t="s">
        <v>485</v>
      </c>
      <c r="N89" s="49">
        <v>42000</v>
      </c>
      <c r="O89" s="49">
        <v>2240</v>
      </c>
      <c r="P89" s="67" t="s">
        <v>127</v>
      </c>
      <c r="Q89" s="67">
        <v>45690</v>
      </c>
      <c r="R89" s="49">
        <v>2240</v>
      </c>
      <c r="S89" s="49">
        <v>0</v>
      </c>
      <c r="T89" s="49">
        <v>0</v>
      </c>
      <c r="U89" s="68">
        <f t="shared" si="7"/>
        <v>2240</v>
      </c>
      <c r="V89" s="42" t="s">
        <v>182</v>
      </c>
      <c r="W89" s="69" t="s">
        <v>498</v>
      </c>
    </row>
    <row r="90" spans="1:23" ht="30" customHeight="1" x14ac:dyDescent="0.3">
      <c r="A90" s="65">
        <v>86</v>
      </c>
      <c r="B90" s="60" t="str">
        <f t="shared" si="8"/>
        <v>BH3564</v>
      </c>
      <c r="C90" s="50" t="str">
        <f t="shared" si="9"/>
        <v>Ashthawan</v>
      </c>
      <c r="D90" s="50" t="str">
        <f t="shared" si="10"/>
        <v>FN26-27-00161</v>
      </c>
      <c r="E90" s="66">
        <v>46197</v>
      </c>
      <c r="F90" s="50" t="str">
        <f t="shared" si="11"/>
        <v>Suryakant Kumar</v>
      </c>
      <c r="G90" s="50" t="str">
        <f t="shared" si="12"/>
        <v>SF0081161</v>
      </c>
      <c r="H90" s="50" t="str">
        <f t="shared" si="13"/>
        <v>LO</v>
      </c>
      <c r="I90" s="49" t="s">
        <v>292</v>
      </c>
      <c r="J90" s="49" t="s">
        <v>500</v>
      </c>
      <c r="K90" s="49" t="s">
        <v>501</v>
      </c>
      <c r="L90" s="11">
        <v>353031178</v>
      </c>
      <c r="M90" s="67" t="s">
        <v>502</v>
      </c>
      <c r="N90" s="49">
        <v>42000</v>
      </c>
      <c r="O90" s="49">
        <v>2240</v>
      </c>
      <c r="P90" s="67" t="s">
        <v>127</v>
      </c>
      <c r="Q90" s="67">
        <v>45538</v>
      </c>
      <c r="R90" s="49">
        <v>2240</v>
      </c>
      <c r="S90" s="49">
        <v>0</v>
      </c>
      <c r="T90" s="49">
        <v>0</v>
      </c>
      <c r="U90" s="68">
        <f t="shared" si="7"/>
        <v>2240</v>
      </c>
      <c r="V90" s="42" t="s">
        <v>182</v>
      </c>
      <c r="W90" s="69" t="s">
        <v>508</v>
      </c>
    </row>
    <row r="91" spans="1:23" ht="30" customHeight="1" x14ac:dyDescent="0.3">
      <c r="A91" s="65">
        <v>87</v>
      </c>
      <c r="B91" s="60" t="str">
        <f t="shared" si="8"/>
        <v>BH3564</v>
      </c>
      <c r="C91" s="50" t="str">
        <f t="shared" si="9"/>
        <v>Ashthawan</v>
      </c>
      <c r="D91" s="50" t="str">
        <f t="shared" si="10"/>
        <v>FN26-27-00161</v>
      </c>
      <c r="E91" s="66">
        <v>46197</v>
      </c>
      <c r="F91" s="50" t="str">
        <f t="shared" si="11"/>
        <v>Suryakant Kumar</v>
      </c>
      <c r="G91" s="50" t="str">
        <f t="shared" si="12"/>
        <v>SF0081161</v>
      </c>
      <c r="H91" s="50" t="str">
        <f t="shared" si="13"/>
        <v>LO</v>
      </c>
      <c r="I91" s="49" t="s">
        <v>292</v>
      </c>
      <c r="J91" s="49" t="s">
        <v>500</v>
      </c>
      <c r="K91" s="49" t="s">
        <v>501</v>
      </c>
      <c r="L91" s="11">
        <v>353031178</v>
      </c>
      <c r="M91" s="67" t="s">
        <v>502</v>
      </c>
      <c r="N91" s="49">
        <v>42000</v>
      </c>
      <c r="O91" s="49">
        <v>2240</v>
      </c>
      <c r="P91" s="67" t="s">
        <v>127</v>
      </c>
      <c r="Q91" s="67">
        <v>45568</v>
      </c>
      <c r="R91" s="49">
        <v>2240</v>
      </c>
      <c r="S91" s="49">
        <v>0</v>
      </c>
      <c r="T91" s="49">
        <v>0</v>
      </c>
      <c r="U91" s="68">
        <f t="shared" si="7"/>
        <v>2240</v>
      </c>
      <c r="V91" s="42" t="s">
        <v>182</v>
      </c>
      <c r="W91" s="69" t="s">
        <v>509</v>
      </c>
    </row>
    <row r="92" spans="1:23" ht="30" customHeight="1" x14ac:dyDescent="0.3">
      <c r="A92" s="65">
        <v>88</v>
      </c>
      <c r="B92" s="60" t="str">
        <f t="shared" si="8"/>
        <v>BH3564</v>
      </c>
      <c r="C92" s="50" t="str">
        <f t="shared" si="9"/>
        <v>Ashthawan</v>
      </c>
      <c r="D92" s="50" t="str">
        <f t="shared" si="10"/>
        <v>FN26-27-00161</v>
      </c>
      <c r="E92" s="66">
        <v>46197</v>
      </c>
      <c r="F92" s="50" t="str">
        <f t="shared" si="11"/>
        <v>Suryakant Kumar</v>
      </c>
      <c r="G92" s="50" t="str">
        <f t="shared" si="12"/>
        <v>SF0081161</v>
      </c>
      <c r="H92" s="50" t="str">
        <f t="shared" si="13"/>
        <v>LO</v>
      </c>
      <c r="I92" s="49" t="s">
        <v>292</v>
      </c>
      <c r="J92" s="49" t="s">
        <v>500</v>
      </c>
      <c r="K92" s="49" t="s">
        <v>501</v>
      </c>
      <c r="L92" s="11">
        <v>353031178</v>
      </c>
      <c r="M92" s="67" t="s">
        <v>502</v>
      </c>
      <c r="N92" s="49">
        <v>42000</v>
      </c>
      <c r="O92" s="49">
        <v>2240</v>
      </c>
      <c r="P92" s="67" t="s">
        <v>127</v>
      </c>
      <c r="Q92" s="67">
        <v>45599</v>
      </c>
      <c r="R92" s="49">
        <v>2240</v>
      </c>
      <c r="S92" s="49">
        <v>0</v>
      </c>
      <c r="T92" s="49">
        <v>0</v>
      </c>
      <c r="U92" s="68">
        <f t="shared" si="7"/>
        <v>2240</v>
      </c>
      <c r="V92" s="42" t="s">
        <v>182</v>
      </c>
      <c r="W92" s="69" t="s">
        <v>510</v>
      </c>
    </row>
    <row r="93" spans="1:23" ht="30" customHeight="1" x14ac:dyDescent="0.3">
      <c r="A93" s="65">
        <v>89</v>
      </c>
      <c r="B93" s="60" t="str">
        <f t="shared" si="8"/>
        <v>BH3564</v>
      </c>
      <c r="C93" s="50" t="str">
        <f t="shared" si="9"/>
        <v>Ashthawan</v>
      </c>
      <c r="D93" s="50" t="str">
        <f t="shared" si="10"/>
        <v>FN26-27-00161</v>
      </c>
      <c r="E93" s="66">
        <v>46197</v>
      </c>
      <c r="F93" s="50" t="str">
        <f t="shared" si="11"/>
        <v>Suryakant Kumar</v>
      </c>
      <c r="G93" s="50" t="str">
        <f t="shared" si="12"/>
        <v>SF0081161</v>
      </c>
      <c r="H93" s="50" t="str">
        <f t="shared" si="13"/>
        <v>LO</v>
      </c>
      <c r="I93" s="49" t="s">
        <v>292</v>
      </c>
      <c r="J93" s="49" t="s">
        <v>500</v>
      </c>
      <c r="K93" s="49" t="s">
        <v>501</v>
      </c>
      <c r="L93" s="11">
        <v>353031178</v>
      </c>
      <c r="M93" s="67" t="s">
        <v>502</v>
      </c>
      <c r="N93" s="49">
        <v>42000</v>
      </c>
      <c r="O93" s="49">
        <v>2240</v>
      </c>
      <c r="P93" s="67" t="s">
        <v>127</v>
      </c>
      <c r="Q93" s="67">
        <v>45629</v>
      </c>
      <c r="R93" s="49">
        <v>2240</v>
      </c>
      <c r="S93" s="49">
        <v>0</v>
      </c>
      <c r="T93" s="49">
        <v>0</v>
      </c>
      <c r="U93" s="68">
        <f t="shared" si="7"/>
        <v>2240</v>
      </c>
      <c r="V93" s="42" t="s">
        <v>182</v>
      </c>
      <c r="W93" s="69" t="s">
        <v>511</v>
      </c>
    </row>
    <row r="94" spans="1:23" ht="30" customHeight="1" x14ac:dyDescent="0.3">
      <c r="A94" s="65">
        <v>90</v>
      </c>
      <c r="B94" s="60" t="str">
        <f t="shared" si="8"/>
        <v>BH3564</v>
      </c>
      <c r="C94" s="50" t="str">
        <f t="shared" si="9"/>
        <v>Ashthawan</v>
      </c>
      <c r="D94" s="50" t="str">
        <f t="shared" si="10"/>
        <v>FN26-27-00161</v>
      </c>
      <c r="E94" s="66">
        <v>46197</v>
      </c>
      <c r="F94" s="50" t="str">
        <f t="shared" si="11"/>
        <v>Suryakant Kumar</v>
      </c>
      <c r="G94" s="50" t="str">
        <f t="shared" si="12"/>
        <v>SF0081161</v>
      </c>
      <c r="H94" s="50" t="str">
        <f t="shared" si="13"/>
        <v>LO</v>
      </c>
      <c r="I94" s="49" t="s">
        <v>292</v>
      </c>
      <c r="J94" s="49" t="s">
        <v>500</v>
      </c>
      <c r="K94" s="49" t="s">
        <v>501</v>
      </c>
      <c r="L94" s="11">
        <v>353031178</v>
      </c>
      <c r="M94" s="67" t="s">
        <v>502</v>
      </c>
      <c r="N94" s="49">
        <v>42000</v>
      </c>
      <c r="O94" s="49">
        <v>2240</v>
      </c>
      <c r="P94" s="67" t="s">
        <v>127</v>
      </c>
      <c r="Q94" s="67">
        <v>45660</v>
      </c>
      <c r="R94" s="49">
        <v>2240</v>
      </c>
      <c r="S94" s="49">
        <v>0</v>
      </c>
      <c r="T94" s="49">
        <v>0</v>
      </c>
      <c r="U94" s="68">
        <f t="shared" si="7"/>
        <v>2240</v>
      </c>
      <c r="V94" s="42" t="s">
        <v>182</v>
      </c>
      <c r="W94" s="69" t="s">
        <v>512</v>
      </c>
    </row>
    <row r="95" spans="1:23" ht="30" customHeight="1" x14ac:dyDescent="0.3">
      <c r="A95" s="65">
        <v>91</v>
      </c>
      <c r="B95" s="60" t="str">
        <f t="shared" si="8"/>
        <v>BH3564</v>
      </c>
      <c r="C95" s="50" t="str">
        <f t="shared" si="9"/>
        <v>Ashthawan</v>
      </c>
      <c r="D95" s="50" t="str">
        <f t="shared" si="10"/>
        <v>FN26-27-00161</v>
      </c>
      <c r="E95" s="66">
        <v>46197</v>
      </c>
      <c r="F95" s="50" t="str">
        <f t="shared" si="11"/>
        <v>Suryakant Kumar</v>
      </c>
      <c r="G95" s="50" t="str">
        <f t="shared" si="12"/>
        <v>SF0081161</v>
      </c>
      <c r="H95" s="50" t="str">
        <f t="shared" si="13"/>
        <v>LO</v>
      </c>
      <c r="I95" s="49" t="s">
        <v>292</v>
      </c>
      <c r="J95" s="49" t="s">
        <v>500</v>
      </c>
      <c r="K95" s="49" t="s">
        <v>501</v>
      </c>
      <c r="L95" s="11">
        <v>353031178</v>
      </c>
      <c r="M95" s="67" t="s">
        <v>502</v>
      </c>
      <c r="N95" s="49">
        <v>42000</v>
      </c>
      <c r="O95" s="49">
        <v>2240</v>
      </c>
      <c r="P95" s="67" t="s">
        <v>127</v>
      </c>
      <c r="Q95" s="67">
        <v>45691</v>
      </c>
      <c r="R95" s="49">
        <v>2240</v>
      </c>
      <c r="S95" s="49">
        <v>0</v>
      </c>
      <c r="T95" s="49">
        <v>0</v>
      </c>
      <c r="U95" s="68">
        <f t="shared" si="7"/>
        <v>2240</v>
      </c>
      <c r="V95" s="42" t="s">
        <v>182</v>
      </c>
      <c r="W95" s="69" t="s">
        <v>513</v>
      </c>
    </row>
    <row r="96" spans="1:23" ht="30" customHeight="1" x14ac:dyDescent="0.3">
      <c r="A96" s="65">
        <v>92</v>
      </c>
      <c r="B96" s="60" t="str">
        <f t="shared" si="8"/>
        <v>BH3564</v>
      </c>
      <c r="C96" s="50" t="str">
        <f t="shared" si="9"/>
        <v>Ashthawan</v>
      </c>
      <c r="D96" s="50" t="str">
        <f t="shared" si="10"/>
        <v>FN26-27-00161</v>
      </c>
      <c r="E96" s="66">
        <v>46197</v>
      </c>
      <c r="F96" s="50" t="str">
        <f t="shared" si="11"/>
        <v>Suryakant Kumar</v>
      </c>
      <c r="G96" s="50" t="str">
        <f t="shared" si="12"/>
        <v>SF0081161</v>
      </c>
      <c r="H96" s="50" t="str">
        <f t="shared" si="13"/>
        <v>LO</v>
      </c>
      <c r="I96" s="49" t="s">
        <v>292</v>
      </c>
      <c r="J96" s="49" t="s">
        <v>500</v>
      </c>
      <c r="K96" s="49" t="s">
        <v>501</v>
      </c>
      <c r="L96" s="11">
        <v>353031178</v>
      </c>
      <c r="M96" s="67" t="s">
        <v>502</v>
      </c>
      <c r="N96" s="49">
        <v>42000</v>
      </c>
      <c r="O96" s="49">
        <v>2240</v>
      </c>
      <c r="P96" s="67" t="s">
        <v>127</v>
      </c>
      <c r="Q96" s="67">
        <v>45719</v>
      </c>
      <c r="R96" s="49">
        <v>2240</v>
      </c>
      <c r="S96" s="49">
        <v>0</v>
      </c>
      <c r="T96" s="49">
        <v>0</v>
      </c>
      <c r="U96" s="68">
        <f t="shared" si="7"/>
        <v>2240</v>
      </c>
      <c r="V96" s="42" t="s">
        <v>182</v>
      </c>
      <c r="W96" s="69" t="s">
        <v>514</v>
      </c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24" activePane="bottomLeft" state="frozen"/>
      <selection pane="bottomLeft" activeCell="BH30" sqref="BH30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11.81640625" style="113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3">
        <v>1</v>
      </c>
      <c r="B5" s="145" t="s">
        <v>259</v>
      </c>
      <c r="C5" s="145" t="s">
        <v>260</v>
      </c>
      <c r="D5" s="145" t="s">
        <v>258</v>
      </c>
      <c r="E5" s="145" t="s">
        <v>258</v>
      </c>
      <c r="F5" s="145" t="s">
        <v>258</v>
      </c>
      <c r="G5" s="145" t="s">
        <v>256</v>
      </c>
      <c r="H5" s="145" t="s">
        <v>257</v>
      </c>
      <c r="I5" s="145">
        <v>225206</v>
      </c>
      <c r="J5" s="145" t="s">
        <v>271</v>
      </c>
      <c r="K5" s="145">
        <v>225206</v>
      </c>
      <c r="L5" s="145" t="s">
        <v>269</v>
      </c>
      <c r="M5" s="145" t="s">
        <v>268</v>
      </c>
      <c r="N5" s="145">
        <v>400791</v>
      </c>
      <c r="O5" s="146" t="s">
        <v>272</v>
      </c>
      <c r="P5" s="145">
        <v>648587</v>
      </c>
      <c r="Q5" s="145" t="s">
        <v>273</v>
      </c>
      <c r="R5" s="145" t="s">
        <v>274</v>
      </c>
      <c r="S5" s="145" t="s">
        <v>275</v>
      </c>
      <c r="T5" s="145" t="s">
        <v>275</v>
      </c>
      <c r="U5" s="145" t="s">
        <v>276</v>
      </c>
      <c r="V5" s="145" t="s">
        <v>277</v>
      </c>
      <c r="W5" s="145">
        <v>541</v>
      </c>
      <c r="X5" s="145" t="s">
        <v>278</v>
      </c>
      <c r="Y5" s="145">
        <v>352385930</v>
      </c>
      <c r="Z5" s="145" t="s">
        <v>279</v>
      </c>
      <c r="AA5" s="145" t="s">
        <v>280</v>
      </c>
      <c r="AB5" s="147">
        <v>42000</v>
      </c>
      <c r="AC5" s="145" t="s">
        <v>281</v>
      </c>
      <c r="AD5" s="145">
        <v>24</v>
      </c>
      <c r="AE5" s="145" t="s">
        <v>282</v>
      </c>
      <c r="AF5" s="145" t="s">
        <v>283</v>
      </c>
      <c r="AG5" s="145" t="s">
        <v>284</v>
      </c>
      <c r="AH5" s="145" t="s">
        <v>285</v>
      </c>
      <c r="AI5" s="145" t="s">
        <v>286</v>
      </c>
      <c r="AJ5" s="147">
        <v>2240</v>
      </c>
      <c r="AK5" s="147">
        <v>2240</v>
      </c>
      <c r="AL5" s="145" t="s">
        <v>287</v>
      </c>
      <c r="AM5" s="147">
        <v>20103.32</v>
      </c>
      <c r="AN5" s="147">
        <v>9016.68</v>
      </c>
      <c r="AO5" s="147">
        <v>29120</v>
      </c>
      <c r="AP5" s="147">
        <v>21896.68</v>
      </c>
      <c r="AQ5" s="147">
        <v>2832.32</v>
      </c>
      <c r="AR5" s="147">
        <v>24729</v>
      </c>
      <c r="AS5" s="147">
        <v>21896.68</v>
      </c>
      <c r="AT5" s="147">
        <v>2832.32</v>
      </c>
      <c r="AU5" s="147">
        <v>24729</v>
      </c>
      <c r="AV5" s="145">
        <v>34</v>
      </c>
      <c r="AW5" s="94"/>
      <c r="AX5" s="94"/>
      <c r="AY5" s="94"/>
      <c r="AZ5" s="94"/>
      <c r="BA5" s="94"/>
      <c r="BB5" s="145" t="s">
        <v>288</v>
      </c>
      <c r="BC5" s="94"/>
      <c r="BD5" s="145" t="s">
        <v>289</v>
      </c>
      <c r="BE5" s="147">
        <v>42000</v>
      </c>
      <c r="BF5" s="145" t="s">
        <v>275</v>
      </c>
      <c r="BG5" s="145">
        <v>9835687170</v>
      </c>
      <c r="BH5" s="139" t="s">
        <v>290</v>
      </c>
      <c r="BI5" s="128" t="s">
        <v>100</v>
      </c>
      <c r="BJ5" s="129">
        <v>46162</v>
      </c>
      <c r="BK5" s="130" t="s">
        <v>103</v>
      </c>
      <c r="BL5" s="128" t="s">
        <v>108</v>
      </c>
      <c r="BM5" s="96" t="s">
        <v>180</v>
      </c>
      <c r="BN5" s="94" t="s">
        <v>221</v>
      </c>
      <c r="BO5" s="141">
        <v>15680</v>
      </c>
      <c r="BP5" s="42" t="s">
        <v>182</v>
      </c>
      <c r="BQ5" s="140" t="s">
        <v>291</v>
      </c>
    </row>
    <row r="6" spans="1:69" hidden="1" x14ac:dyDescent="0.35">
      <c r="A6" s="133">
        <v>2</v>
      </c>
      <c r="B6" s="145" t="s">
        <v>259</v>
      </c>
      <c r="C6" s="145" t="s">
        <v>260</v>
      </c>
      <c r="D6" s="145" t="s">
        <v>258</v>
      </c>
      <c r="E6" s="145" t="s">
        <v>258</v>
      </c>
      <c r="F6" s="145" t="s">
        <v>258</v>
      </c>
      <c r="G6" s="145" t="s">
        <v>256</v>
      </c>
      <c r="H6" s="145" t="s">
        <v>257</v>
      </c>
      <c r="I6" s="145">
        <v>16918</v>
      </c>
      <c r="J6" s="145" t="s">
        <v>260</v>
      </c>
      <c r="K6" s="145">
        <v>16918</v>
      </c>
      <c r="L6" s="145" t="s">
        <v>269</v>
      </c>
      <c r="M6" s="145" t="s">
        <v>268</v>
      </c>
      <c r="N6" s="145">
        <v>425389</v>
      </c>
      <c r="O6" s="145" t="s">
        <v>292</v>
      </c>
      <c r="P6" s="145">
        <v>673577</v>
      </c>
      <c r="Q6" s="145" t="s">
        <v>293</v>
      </c>
      <c r="R6" s="145" t="s">
        <v>274</v>
      </c>
      <c r="S6" s="145" t="s">
        <v>294</v>
      </c>
      <c r="T6" s="145" t="s">
        <v>294</v>
      </c>
      <c r="U6" s="145" t="s">
        <v>295</v>
      </c>
      <c r="V6" s="145" t="s">
        <v>296</v>
      </c>
      <c r="W6" s="145">
        <v>541</v>
      </c>
      <c r="X6" s="145" t="s">
        <v>297</v>
      </c>
      <c r="Y6" s="145">
        <v>353016646</v>
      </c>
      <c r="Z6" s="145" t="s">
        <v>298</v>
      </c>
      <c r="AA6" s="145" t="s">
        <v>299</v>
      </c>
      <c r="AB6" s="147">
        <v>42000</v>
      </c>
      <c r="AC6" s="145" t="s">
        <v>300</v>
      </c>
      <c r="AD6" s="145">
        <v>24</v>
      </c>
      <c r="AE6" s="145" t="s">
        <v>282</v>
      </c>
      <c r="AF6" s="145" t="s">
        <v>301</v>
      </c>
      <c r="AG6" s="145" t="s">
        <v>302</v>
      </c>
      <c r="AH6" s="145" t="s">
        <v>285</v>
      </c>
      <c r="AI6" s="145" t="s">
        <v>303</v>
      </c>
      <c r="AJ6" s="147">
        <v>2240</v>
      </c>
      <c r="AK6" s="147">
        <v>2240</v>
      </c>
      <c r="AL6" s="145" t="s">
        <v>304</v>
      </c>
      <c r="AM6" s="147">
        <v>18808.95</v>
      </c>
      <c r="AN6" s="147">
        <v>8071.05</v>
      </c>
      <c r="AO6" s="147">
        <v>26880</v>
      </c>
      <c r="AP6" s="147">
        <v>23191.05</v>
      </c>
      <c r="AQ6" s="147">
        <v>3197.95</v>
      </c>
      <c r="AR6" s="147">
        <v>26389</v>
      </c>
      <c r="AS6" s="147">
        <v>23191.05</v>
      </c>
      <c r="AT6" s="147">
        <v>3197.95</v>
      </c>
      <c r="AU6" s="147">
        <v>26389</v>
      </c>
      <c r="AV6" s="145">
        <v>33</v>
      </c>
      <c r="AW6" s="94"/>
      <c r="AX6" s="94"/>
      <c r="AY6" s="94"/>
      <c r="AZ6" s="94"/>
      <c r="BA6" s="94"/>
      <c r="BB6" s="145" t="s">
        <v>288</v>
      </c>
      <c r="BC6" s="94"/>
      <c r="BD6" s="145" t="s">
        <v>305</v>
      </c>
      <c r="BE6" s="147">
        <v>42000</v>
      </c>
      <c r="BF6" s="145" t="s">
        <v>294</v>
      </c>
      <c r="BG6" s="145">
        <v>9693798122</v>
      </c>
      <c r="BH6" s="139" t="s">
        <v>290</v>
      </c>
      <c r="BI6" s="128" t="s">
        <v>100</v>
      </c>
      <c r="BJ6" s="129">
        <v>46161</v>
      </c>
      <c r="BK6" s="130" t="s">
        <v>103</v>
      </c>
      <c r="BL6" s="128" t="s">
        <v>108</v>
      </c>
      <c r="BM6" s="96" t="s">
        <v>181</v>
      </c>
      <c r="BN6" s="94" t="s">
        <v>222</v>
      </c>
      <c r="BO6" s="130"/>
      <c r="BP6" s="42"/>
      <c r="BQ6" s="148" t="s">
        <v>306</v>
      </c>
    </row>
    <row r="7" spans="1:69" x14ac:dyDescent="0.35">
      <c r="A7" s="133">
        <v>3</v>
      </c>
      <c r="B7" s="145" t="s">
        <v>259</v>
      </c>
      <c r="C7" s="145" t="s">
        <v>260</v>
      </c>
      <c r="D7" s="145" t="s">
        <v>258</v>
      </c>
      <c r="E7" s="145" t="s">
        <v>258</v>
      </c>
      <c r="F7" s="145" t="s">
        <v>258</v>
      </c>
      <c r="G7" s="145" t="s">
        <v>256</v>
      </c>
      <c r="H7" s="145" t="s">
        <v>257</v>
      </c>
      <c r="I7" s="145">
        <v>16918</v>
      </c>
      <c r="J7" s="145" t="s">
        <v>260</v>
      </c>
      <c r="K7" s="145">
        <v>16918</v>
      </c>
      <c r="L7" s="145" t="s">
        <v>269</v>
      </c>
      <c r="M7" s="145" t="s">
        <v>268</v>
      </c>
      <c r="N7" s="145">
        <v>425389</v>
      </c>
      <c r="O7" s="146" t="s">
        <v>292</v>
      </c>
      <c r="P7" s="145">
        <v>673577</v>
      </c>
      <c r="Q7" s="145" t="s">
        <v>293</v>
      </c>
      <c r="R7" s="145" t="s">
        <v>274</v>
      </c>
      <c r="S7" s="145" t="s">
        <v>307</v>
      </c>
      <c r="T7" s="145" t="s">
        <v>307</v>
      </c>
      <c r="U7" s="145" t="s">
        <v>295</v>
      </c>
      <c r="V7" s="145" t="s">
        <v>277</v>
      </c>
      <c r="W7" s="145">
        <v>541</v>
      </c>
      <c r="X7" s="145" t="s">
        <v>308</v>
      </c>
      <c r="Y7" s="145">
        <v>353069818</v>
      </c>
      <c r="Z7" s="145" t="s">
        <v>309</v>
      </c>
      <c r="AA7" s="145" t="s">
        <v>310</v>
      </c>
      <c r="AB7" s="147">
        <v>42000</v>
      </c>
      <c r="AC7" s="145" t="s">
        <v>300</v>
      </c>
      <c r="AD7" s="145">
        <v>24</v>
      </c>
      <c r="AE7" s="145" t="s">
        <v>282</v>
      </c>
      <c r="AF7" s="145" t="s">
        <v>311</v>
      </c>
      <c r="AG7" s="145" t="s">
        <v>312</v>
      </c>
      <c r="AH7" s="145" t="s">
        <v>285</v>
      </c>
      <c r="AI7" s="145" t="s">
        <v>313</v>
      </c>
      <c r="AJ7" s="147">
        <v>2240</v>
      </c>
      <c r="AK7" s="147">
        <v>2240</v>
      </c>
      <c r="AL7" s="145" t="s">
        <v>314</v>
      </c>
      <c r="AM7" s="147">
        <v>19661.04</v>
      </c>
      <c r="AN7" s="147">
        <v>9458.9599999999991</v>
      </c>
      <c r="AO7" s="147">
        <v>29120</v>
      </c>
      <c r="AP7" s="147">
        <v>22338.959999999999</v>
      </c>
      <c r="AQ7" s="147">
        <v>2941.04</v>
      </c>
      <c r="AR7" s="147">
        <v>25280</v>
      </c>
      <c r="AS7" s="147">
        <v>22338.959999999999</v>
      </c>
      <c r="AT7" s="147">
        <v>2941.04</v>
      </c>
      <c r="AU7" s="147">
        <v>25280</v>
      </c>
      <c r="AV7" s="145">
        <v>31</v>
      </c>
      <c r="AW7" s="137"/>
      <c r="AX7" s="137"/>
      <c r="AY7" s="137"/>
      <c r="AZ7" s="137"/>
      <c r="BA7" s="138"/>
      <c r="BB7" s="145" t="s">
        <v>288</v>
      </c>
      <c r="BC7" s="138"/>
      <c r="BD7" s="145" t="s">
        <v>305</v>
      </c>
      <c r="BE7" s="147">
        <v>42000</v>
      </c>
      <c r="BF7" s="145" t="s">
        <v>307</v>
      </c>
      <c r="BG7" s="145">
        <v>7361917110</v>
      </c>
      <c r="BH7" s="139" t="s">
        <v>290</v>
      </c>
      <c r="BI7" s="128" t="s">
        <v>100</v>
      </c>
      <c r="BJ7" s="129">
        <v>46161</v>
      </c>
      <c r="BK7" s="130" t="s">
        <v>103</v>
      </c>
      <c r="BL7" s="128" t="s">
        <v>108</v>
      </c>
      <c r="BM7" s="96" t="s">
        <v>180</v>
      </c>
      <c r="BN7" s="94" t="s">
        <v>221</v>
      </c>
      <c r="BO7" s="130">
        <v>4480</v>
      </c>
      <c r="BP7" s="42" t="s">
        <v>182</v>
      </c>
      <c r="BQ7" s="140" t="s">
        <v>315</v>
      </c>
    </row>
    <row r="8" spans="1:69" x14ac:dyDescent="0.35">
      <c r="A8" s="133">
        <v>4</v>
      </c>
      <c r="B8" s="145" t="s">
        <v>259</v>
      </c>
      <c r="C8" s="145" t="s">
        <v>260</v>
      </c>
      <c r="D8" s="145" t="s">
        <v>258</v>
      </c>
      <c r="E8" s="145" t="s">
        <v>258</v>
      </c>
      <c r="F8" s="145" t="s">
        <v>258</v>
      </c>
      <c r="G8" s="145" t="s">
        <v>256</v>
      </c>
      <c r="H8" s="145" t="s">
        <v>257</v>
      </c>
      <c r="I8" s="145">
        <v>16918</v>
      </c>
      <c r="J8" s="145" t="s">
        <v>260</v>
      </c>
      <c r="K8" s="145">
        <v>16918</v>
      </c>
      <c r="L8" s="145" t="s">
        <v>269</v>
      </c>
      <c r="M8" s="145" t="s">
        <v>268</v>
      </c>
      <c r="N8" s="145">
        <v>425389</v>
      </c>
      <c r="O8" s="146" t="s">
        <v>292</v>
      </c>
      <c r="P8" s="145">
        <v>673577</v>
      </c>
      <c r="Q8" s="145" t="s">
        <v>293</v>
      </c>
      <c r="R8" s="145" t="s">
        <v>274</v>
      </c>
      <c r="S8" s="145" t="s">
        <v>316</v>
      </c>
      <c r="T8" s="145" t="s">
        <v>316</v>
      </c>
      <c r="U8" s="145" t="s">
        <v>295</v>
      </c>
      <c r="V8" s="145" t="s">
        <v>277</v>
      </c>
      <c r="W8" s="145">
        <v>541</v>
      </c>
      <c r="X8" s="145" t="s">
        <v>317</v>
      </c>
      <c r="Y8" s="145">
        <v>353069828</v>
      </c>
      <c r="Z8" s="145" t="s">
        <v>318</v>
      </c>
      <c r="AA8" s="145" t="s">
        <v>310</v>
      </c>
      <c r="AB8" s="147">
        <v>42000</v>
      </c>
      <c r="AC8" s="145" t="s">
        <v>300</v>
      </c>
      <c r="AD8" s="145">
        <v>24</v>
      </c>
      <c r="AE8" s="145" t="s">
        <v>282</v>
      </c>
      <c r="AF8" s="145" t="s">
        <v>311</v>
      </c>
      <c r="AG8" s="145" t="s">
        <v>312</v>
      </c>
      <c r="AH8" s="145" t="s">
        <v>285</v>
      </c>
      <c r="AI8" s="145" t="s">
        <v>313</v>
      </c>
      <c r="AJ8" s="147">
        <v>2240</v>
      </c>
      <c r="AK8" s="147">
        <v>2240</v>
      </c>
      <c r="AL8" s="145" t="s">
        <v>319</v>
      </c>
      <c r="AM8" s="147">
        <v>34953.1</v>
      </c>
      <c r="AN8" s="147">
        <v>12086.9</v>
      </c>
      <c r="AO8" s="147">
        <v>47040</v>
      </c>
      <c r="AP8" s="147">
        <v>7046.9</v>
      </c>
      <c r="AQ8" s="147">
        <v>313.10000000000002</v>
      </c>
      <c r="AR8" s="147">
        <v>7360</v>
      </c>
      <c r="AS8" s="147">
        <v>7046.9</v>
      </c>
      <c r="AT8" s="147">
        <v>313.10000000000002</v>
      </c>
      <c r="AU8" s="147">
        <v>7360</v>
      </c>
      <c r="AV8" s="145">
        <v>31</v>
      </c>
      <c r="AW8" s="135"/>
      <c r="AX8" s="135"/>
      <c r="AY8" s="135"/>
      <c r="AZ8" s="135"/>
      <c r="BA8" s="135"/>
      <c r="BB8" s="145" t="s">
        <v>288</v>
      </c>
      <c r="BC8" s="135"/>
      <c r="BD8" s="145"/>
      <c r="BE8" s="147">
        <v>0</v>
      </c>
      <c r="BF8" s="145" t="s">
        <v>316</v>
      </c>
      <c r="BG8" s="145">
        <v>7667493324</v>
      </c>
      <c r="BH8" s="139" t="s">
        <v>290</v>
      </c>
      <c r="BI8" s="128" t="s">
        <v>100</v>
      </c>
      <c r="BJ8" s="129">
        <v>46161</v>
      </c>
      <c r="BK8" s="130" t="s">
        <v>103</v>
      </c>
      <c r="BL8" s="128" t="s">
        <v>108</v>
      </c>
      <c r="BM8" s="96" t="s">
        <v>180</v>
      </c>
      <c r="BN8" s="94" t="s">
        <v>221</v>
      </c>
      <c r="BO8" s="130">
        <v>2240</v>
      </c>
      <c r="BP8" s="42" t="s">
        <v>182</v>
      </c>
      <c r="BQ8" s="131" t="s">
        <v>320</v>
      </c>
    </row>
    <row r="9" spans="1:69" x14ac:dyDescent="0.35">
      <c r="A9" s="133">
        <v>5</v>
      </c>
      <c r="B9" s="145" t="s">
        <v>259</v>
      </c>
      <c r="C9" s="145" t="s">
        <v>260</v>
      </c>
      <c r="D9" s="145" t="s">
        <v>258</v>
      </c>
      <c r="E9" s="145" t="s">
        <v>258</v>
      </c>
      <c r="F9" s="145" t="s">
        <v>258</v>
      </c>
      <c r="G9" s="145" t="s">
        <v>256</v>
      </c>
      <c r="H9" s="145" t="s">
        <v>257</v>
      </c>
      <c r="I9" s="145">
        <v>16918</v>
      </c>
      <c r="J9" s="145" t="s">
        <v>260</v>
      </c>
      <c r="K9" s="145">
        <v>16918</v>
      </c>
      <c r="L9" s="145" t="s">
        <v>269</v>
      </c>
      <c r="M9" s="145" t="s">
        <v>268</v>
      </c>
      <c r="N9" s="145">
        <v>425389</v>
      </c>
      <c r="O9" s="146" t="s">
        <v>292</v>
      </c>
      <c r="P9" s="145">
        <v>673577</v>
      </c>
      <c r="Q9" s="145" t="s">
        <v>293</v>
      </c>
      <c r="R9" s="145" t="s">
        <v>274</v>
      </c>
      <c r="S9" s="145" t="s">
        <v>321</v>
      </c>
      <c r="T9" s="145" t="s">
        <v>321</v>
      </c>
      <c r="U9" s="145" t="s">
        <v>295</v>
      </c>
      <c r="V9" s="145" t="s">
        <v>296</v>
      </c>
      <c r="W9" s="145">
        <v>541</v>
      </c>
      <c r="X9" s="145" t="s">
        <v>322</v>
      </c>
      <c r="Y9" s="145">
        <v>353069836</v>
      </c>
      <c r="Z9" s="145" t="s">
        <v>323</v>
      </c>
      <c r="AA9" s="145" t="s">
        <v>310</v>
      </c>
      <c r="AB9" s="147">
        <v>42000</v>
      </c>
      <c r="AC9" s="145" t="s">
        <v>300</v>
      </c>
      <c r="AD9" s="145">
        <v>24</v>
      </c>
      <c r="AE9" s="145" t="s">
        <v>282</v>
      </c>
      <c r="AF9" s="145" t="s">
        <v>311</v>
      </c>
      <c r="AG9" s="145" t="s">
        <v>312</v>
      </c>
      <c r="AH9" s="145" t="s">
        <v>285</v>
      </c>
      <c r="AI9" s="145" t="s">
        <v>313</v>
      </c>
      <c r="AJ9" s="147">
        <v>2240</v>
      </c>
      <c r="AK9" s="147">
        <v>2240</v>
      </c>
      <c r="AL9" s="145" t="s">
        <v>324</v>
      </c>
      <c r="AM9" s="147">
        <v>25087.3</v>
      </c>
      <c r="AN9" s="147">
        <v>10932.7</v>
      </c>
      <c r="AO9" s="147">
        <v>36020</v>
      </c>
      <c r="AP9" s="147">
        <v>16912.7</v>
      </c>
      <c r="AQ9" s="147">
        <v>1467.3</v>
      </c>
      <c r="AR9" s="147">
        <v>18380</v>
      </c>
      <c r="AS9" s="147">
        <v>16912.7</v>
      </c>
      <c r="AT9" s="147">
        <v>1467.3</v>
      </c>
      <c r="AU9" s="147">
        <v>18380</v>
      </c>
      <c r="AV9" s="145">
        <v>31</v>
      </c>
      <c r="AW9" s="135"/>
      <c r="AX9" s="135"/>
      <c r="AY9" s="135"/>
      <c r="AZ9" s="135"/>
      <c r="BA9" s="135"/>
      <c r="BB9" s="145" t="s">
        <v>288</v>
      </c>
      <c r="BC9" s="135"/>
      <c r="BD9" s="145"/>
      <c r="BE9" s="147">
        <v>0</v>
      </c>
      <c r="BF9" s="145" t="s">
        <v>321</v>
      </c>
      <c r="BG9" s="145">
        <v>6202652715</v>
      </c>
      <c r="BH9" s="139" t="s">
        <v>290</v>
      </c>
      <c r="BI9" s="128" t="s">
        <v>100</v>
      </c>
      <c r="BJ9" s="129">
        <v>46161</v>
      </c>
      <c r="BK9" s="130" t="s">
        <v>103</v>
      </c>
      <c r="BL9" s="128" t="s">
        <v>108</v>
      </c>
      <c r="BM9" s="96" t="s">
        <v>180</v>
      </c>
      <c r="BN9" s="94" t="s">
        <v>221</v>
      </c>
      <c r="BO9" s="130">
        <v>4480</v>
      </c>
      <c r="BP9" s="42" t="s">
        <v>182</v>
      </c>
      <c r="BQ9" s="140" t="s">
        <v>325</v>
      </c>
    </row>
    <row r="10" spans="1:69" x14ac:dyDescent="0.35">
      <c r="A10" s="133">
        <v>6</v>
      </c>
      <c r="B10" s="145" t="s">
        <v>259</v>
      </c>
      <c r="C10" s="145" t="s">
        <v>260</v>
      </c>
      <c r="D10" s="145" t="s">
        <v>258</v>
      </c>
      <c r="E10" s="145" t="s">
        <v>258</v>
      </c>
      <c r="F10" s="145" t="s">
        <v>258</v>
      </c>
      <c r="G10" s="145" t="s">
        <v>256</v>
      </c>
      <c r="H10" s="145" t="s">
        <v>257</v>
      </c>
      <c r="I10" s="145">
        <v>16918</v>
      </c>
      <c r="J10" s="145" t="s">
        <v>260</v>
      </c>
      <c r="K10" s="145">
        <v>16918</v>
      </c>
      <c r="L10" s="145" t="s">
        <v>269</v>
      </c>
      <c r="M10" s="145" t="s">
        <v>268</v>
      </c>
      <c r="N10" s="145">
        <v>425389</v>
      </c>
      <c r="O10" s="146" t="s">
        <v>292</v>
      </c>
      <c r="P10" s="145">
        <v>693417</v>
      </c>
      <c r="Q10" s="145" t="s">
        <v>326</v>
      </c>
      <c r="R10" s="145" t="s">
        <v>274</v>
      </c>
      <c r="S10" s="145" t="s">
        <v>327</v>
      </c>
      <c r="T10" s="145" t="s">
        <v>327</v>
      </c>
      <c r="U10" s="145" t="s">
        <v>276</v>
      </c>
      <c r="V10" s="145" t="s">
        <v>277</v>
      </c>
      <c r="W10" s="145">
        <v>541</v>
      </c>
      <c r="X10" s="145" t="s">
        <v>278</v>
      </c>
      <c r="Y10" s="145">
        <v>353327940</v>
      </c>
      <c r="Z10" s="145" t="s">
        <v>328</v>
      </c>
      <c r="AA10" s="145" t="s">
        <v>329</v>
      </c>
      <c r="AB10" s="147">
        <v>42000</v>
      </c>
      <c r="AC10" s="145" t="s">
        <v>300</v>
      </c>
      <c r="AD10" s="145">
        <v>24</v>
      </c>
      <c r="AE10" s="145" t="s">
        <v>282</v>
      </c>
      <c r="AF10" s="145" t="s">
        <v>330</v>
      </c>
      <c r="AG10" s="145" t="s">
        <v>331</v>
      </c>
      <c r="AH10" s="145" t="s">
        <v>285</v>
      </c>
      <c r="AI10" s="145" t="s">
        <v>313</v>
      </c>
      <c r="AJ10" s="147">
        <v>2240</v>
      </c>
      <c r="AK10" s="147">
        <v>2240</v>
      </c>
      <c r="AL10" s="145" t="s">
        <v>324</v>
      </c>
      <c r="AM10" s="147">
        <v>33836.51</v>
      </c>
      <c r="AN10" s="147">
        <v>10963.49</v>
      </c>
      <c r="AO10" s="147">
        <v>44800</v>
      </c>
      <c r="AP10" s="147">
        <v>8163.49</v>
      </c>
      <c r="AQ10" s="147">
        <v>419.51</v>
      </c>
      <c r="AR10" s="147">
        <v>8583</v>
      </c>
      <c r="AS10" s="147">
        <v>8163.49</v>
      </c>
      <c r="AT10" s="147">
        <v>419.51</v>
      </c>
      <c r="AU10" s="147">
        <v>8583</v>
      </c>
      <c r="AV10" s="145">
        <v>31</v>
      </c>
      <c r="AW10" s="135"/>
      <c r="AX10" s="135"/>
      <c r="AY10" s="135"/>
      <c r="AZ10" s="135"/>
      <c r="BA10" s="135"/>
      <c r="BB10" s="145" t="s">
        <v>288</v>
      </c>
      <c r="BC10" s="135"/>
      <c r="BD10" s="145" t="s">
        <v>332</v>
      </c>
      <c r="BE10" s="147">
        <v>42000</v>
      </c>
      <c r="BF10" s="145" t="s">
        <v>327</v>
      </c>
      <c r="BG10" s="145">
        <v>9835574692</v>
      </c>
      <c r="BH10" s="139" t="s">
        <v>290</v>
      </c>
      <c r="BI10" s="128" t="s">
        <v>100</v>
      </c>
      <c r="BJ10" s="129">
        <v>46161</v>
      </c>
      <c r="BK10" s="130" t="s">
        <v>103</v>
      </c>
      <c r="BL10" s="128" t="s">
        <v>108</v>
      </c>
      <c r="BM10" s="96" t="s">
        <v>180</v>
      </c>
      <c r="BN10" s="94" t="s">
        <v>221</v>
      </c>
      <c r="BO10" s="130">
        <v>4480</v>
      </c>
      <c r="BP10" s="42" t="s">
        <v>182</v>
      </c>
      <c r="BQ10" s="131" t="s">
        <v>333</v>
      </c>
    </row>
    <row r="11" spans="1:69" x14ac:dyDescent="0.35">
      <c r="A11" s="133">
        <v>7</v>
      </c>
      <c r="B11" s="145" t="s">
        <v>259</v>
      </c>
      <c r="C11" s="145" t="s">
        <v>260</v>
      </c>
      <c r="D11" s="145" t="s">
        <v>258</v>
      </c>
      <c r="E11" s="145" t="s">
        <v>258</v>
      </c>
      <c r="F11" s="145" t="s">
        <v>258</v>
      </c>
      <c r="G11" s="145" t="s">
        <v>256</v>
      </c>
      <c r="H11" s="145" t="s">
        <v>257</v>
      </c>
      <c r="I11" s="145">
        <v>16918</v>
      </c>
      <c r="J11" s="145" t="s">
        <v>260</v>
      </c>
      <c r="K11" s="145">
        <v>16918</v>
      </c>
      <c r="L11" s="145" t="s">
        <v>269</v>
      </c>
      <c r="M11" s="145" t="s">
        <v>268</v>
      </c>
      <c r="N11" s="145">
        <v>425389</v>
      </c>
      <c r="O11" s="146" t="s">
        <v>292</v>
      </c>
      <c r="P11" s="145">
        <v>693417</v>
      </c>
      <c r="Q11" s="145" t="s">
        <v>326</v>
      </c>
      <c r="R11" s="145" t="s">
        <v>274</v>
      </c>
      <c r="S11" s="145" t="s">
        <v>334</v>
      </c>
      <c r="T11" s="145" t="s">
        <v>334</v>
      </c>
      <c r="U11" s="145" t="s">
        <v>295</v>
      </c>
      <c r="V11" s="145" t="s">
        <v>277</v>
      </c>
      <c r="W11" s="145">
        <v>541</v>
      </c>
      <c r="X11" s="145" t="s">
        <v>335</v>
      </c>
      <c r="Y11" s="145">
        <v>353328587</v>
      </c>
      <c r="Z11" s="145" t="s">
        <v>336</v>
      </c>
      <c r="AA11" s="145" t="s">
        <v>329</v>
      </c>
      <c r="AB11" s="147">
        <v>42000</v>
      </c>
      <c r="AC11" s="145" t="s">
        <v>300</v>
      </c>
      <c r="AD11" s="145">
        <v>24</v>
      </c>
      <c r="AE11" s="145" t="s">
        <v>282</v>
      </c>
      <c r="AF11" s="145" t="s">
        <v>330</v>
      </c>
      <c r="AG11" s="145" t="s">
        <v>331</v>
      </c>
      <c r="AH11" s="145" t="s">
        <v>285</v>
      </c>
      <c r="AI11" s="145" t="s">
        <v>313</v>
      </c>
      <c r="AJ11" s="147">
        <v>2240</v>
      </c>
      <c r="AK11" s="147">
        <v>2240</v>
      </c>
      <c r="AL11" s="145" t="s">
        <v>337</v>
      </c>
      <c r="AM11" s="147">
        <v>38019.440000000002</v>
      </c>
      <c r="AN11" s="147">
        <v>11260.56</v>
      </c>
      <c r="AO11" s="147">
        <v>49280</v>
      </c>
      <c r="AP11" s="147">
        <v>3980.56</v>
      </c>
      <c r="AQ11" s="147">
        <v>122.44</v>
      </c>
      <c r="AR11" s="147">
        <v>4103</v>
      </c>
      <c r="AS11" s="147">
        <v>3980.56</v>
      </c>
      <c r="AT11" s="147">
        <v>122.44</v>
      </c>
      <c r="AU11" s="147">
        <v>4103</v>
      </c>
      <c r="AV11" s="145">
        <v>31</v>
      </c>
      <c r="AW11" s="135"/>
      <c r="AX11" s="135"/>
      <c r="AY11" s="135"/>
      <c r="AZ11" s="135"/>
      <c r="BA11" s="135"/>
      <c r="BB11" s="145" t="s">
        <v>288</v>
      </c>
      <c r="BC11" s="135"/>
      <c r="BD11" s="145" t="s">
        <v>332</v>
      </c>
      <c r="BE11" s="147">
        <v>42000</v>
      </c>
      <c r="BF11" s="145" t="s">
        <v>334</v>
      </c>
      <c r="BG11" s="145">
        <v>9955315706</v>
      </c>
      <c r="BH11" s="139" t="s">
        <v>290</v>
      </c>
      <c r="BI11" s="128" t="s">
        <v>100</v>
      </c>
      <c r="BJ11" s="129">
        <v>46161</v>
      </c>
      <c r="BK11" s="130" t="s">
        <v>103</v>
      </c>
      <c r="BL11" s="128" t="s">
        <v>108</v>
      </c>
      <c r="BM11" s="96" t="s">
        <v>180</v>
      </c>
      <c r="BN11" s="94" t="s">
        <v>221</v>
      </c>
      <c r="BO11" s="130">
        <v>4480</v>
      </c>
      <c r="BP11" s="42" t="s">
        <v>182</v>
      </c>
      <c r="BQ11" s="131" t="s">
        <v>338</v>
      </c>
    </row>
    <row r="12" spans="1:69" x14ac:dyDescent="0.35">
      <c r="A12" s="133">
        <v>8</v>
      </c>
      <c r="B12" s="145" t="s">
        <v>259</v>
      </c>
      <c r="C12" s="145" t="s">
        <v>260</v>
      </c>
      <c r="D12" s="145" t="s">
        <v>258</v>
      </c>
      <c r="E12" s="145" t="s">
        <v>258</v>
      </c>
      <c r="F12" s="145" t="s">
        <v>258</v>
      </c>
      <c r="G12" s="145" t="s">
        <v>256</v>
      </c>
      <c r="H12" s="145" t="s">
        <v>257</v>
      </c>
      <c r="I12" s="145">
        <v>16918</v>
      </c>
      <c r="J12" s="145" t="s">
        <v>260</v>
      </c>
      <c r="K12" s="145">
        <v>16918</v>
      </c>
      <c r="L12" s="145" t="s">
        <v>269</v>
      </c>
      <c r="M12" s="145" t="s">
        <v>268</v>
      </c>
      <c r="N12" s="145">
        <v>425389</v>
      </c>
      <c r="O12" s="146" t="s">
        <v>292</v>
      </c>
      <c r="P12" s="145">
        <v>695752</v>
      </c>
      <c r="Q12" s="145" t="s">
        <v>339</v>
      </c>
      <c r="R12" s="145" t="s">
        <v>274</v>
      </c>
      <c r="S12" s="145" t="s">
        <v>340</v>
      </c>
      <c r="T12" s="145" t="s">
        <v>340</v>
      </c>
      <c r="U12" s="145" t="s">
        <v>341</v>
      </c>
      <c r="V12" s="145" t="s">
        <v>296</v>
      </c>
      <c r="W12" s="145">
        <v>541</v>
      </c>
      <c r="X12" s="145" t="s">
        <v>278</v>
      </c>
      <c r="Y12" s="145">
        <v>353359438</v>
      </c>
      <c r="Z12" s="145" t="s">
        <v>342</v>
      </c>
      <c r="AA12" s="145" t="s">
        <v>343</v>
      </c>
      <c r="AB12" s="147">
        <v>42000</v>
      </c>
      <c r="AC12" s="145" t="s">
        <v>300</v>
      </c>
      <c r="AD12" s="145">
        <v>24</v>
      </c>
      <c r="AE12" s="145" t="s">
        <v>282</v>
      </c>
      <c r="AF12" s="145" t="s">
        <v>344</v>
      </c>
      <c r="AG12" s="145" t="s">
        <v>345</v>
      </c>
      <c r="AH12" s="145" t="s">
        <v>285</v>
      </c>
      <c r="AI12" s="145" t="s">
        <v>346</v>
      </c>
      <c r="AJ12" s="147">
        <v>2240</v>
      </c>
      <c r="AK12" s="147">
        <v>2240</v>
      </c>
      <c r="AL12" s="145" t="s">
        <v>319</v>
      </c>
      <c r="AM12" s="147">
        <v>30706.91</v>
      </c>
      <c r="AN12" s="147">
        <v>11853.09</v>
      </c>
      <c r="AO12" s="147">
        <v>42560</v>
      </c>
      <c r="AP12" s="147">
        <v>11293.09</v>
      </c>
      <c r="AQ12" s="147">
        <v>753.91</v>
      </c>
      <c r="AR12" s="147">
        <v>12047</v>
      </c>
      <c r="AS12" s="147">
        <v>11293.09</v>
      </c>
      <c r="AT12" s="147">
        <v>753.91</v>
      </c>
      <c r="AU12" s="147">
        <v>12047</v>
      </c>
      <c r="AV12" s="145">
        <v>31</v>
      </c>
      <c r="AW12" s="135"/>
      <c r="AX12" s="135"/>
      <c r="AY12" s="135"/>
      <c r="AZ12" s="135"/>
      <c r="BA12" s="135"/>
      <c r="BB12" s="145" t="s">
        <v>288</v>
      </c>
      <c r="BC12" s="135"/>
      <c r="BD12" s="145"/>
      <c r="BE12" s="147">
        <v>0</v>
      </c>
      <c r="BF12" s="145" t="s">
        <v>340</v>
      </c>
      <c r="BG12" s="145">
        <v>6204944088</v>
      </c>
      <c r="BH12" s="139" t="s">
        <v>290</v>
      </c>
      <c r="BI12" s="128" t="s">
        <v>100</v>
      </c>
      <c r="BJ12" s="129">
        <v>46161</v>
      </c>
      <c r="BK12" s="130" t="s">
        <v>103</v>
      </c>
      <c r="BL12" s="128" t="s">
        <v>108</v>
      </c>
      <c r="BM12" s="96" t="s">
        <v>180</v>
      </c>
      <c r="BN12" s="94" t="s">
        <v>221</v>
      </c>
      <c r="BO12" s="130">
        <v>4480</v>
      </c>
      <c r="BP12" s="42" t="s">
        <v>182</v>
      </c>
      <c r="BQ12" s="131" t="s">
        <v>347</v>
      </c>
    </row>
    <row r="13" spans="1:69" x14ac:dyDescent="0.35">
      <c r="A13" s="133">
        <v>9</v>
      </c>
      <c r="B13" s="145" t="s">
        <v>259</v>
      </c>
      <c r="C13" s="145" t="s">
        <v>260</v>
      </c>
      <c r="D13" s="145" t="s">
        <v>258</v>
      </c>
      <c r="E13" s="145" t="s">
        <v>258</v>
      </c>
      <c r="F13" s="145" t="s">
        <v>258</v>
      </c>
      <c r="G13" s="145" t="s">
        <v>256</v>
      </c>
      <c r="H13" s="145" t="s">
        <v>257</v>
      </c>
      <c r="I13" s="145">
        <v>16918</v>
      </c>
      <c r="J13" s="145" t="s">
        <v>260</v>
      </c>
      <c r="K13" s="145">
        <v>16918</v>
      </c>
      <c r="L13" s="145" t="s">
        <v>269</v>
      </c>
      <c r="M13" s="145" t="s">
        <v>268</v>
      </c>
      <c r="N13" s="145">
        <v>425389</v>
      </c>
      <c r="O13" s="146" t="s">
        <v>292</v>
      </c>
      <c r="P13" s="145">
        <v>673577</v>
      </c>
      <c r="Q13" s="145" t="s">
        <v>293</v>
      </c>
      <c r="R13" s="145" t="s">
        <v>274</v>
      </c>
      <c r="S13" s="145" t="s">
        <v>348</v>
      </c>
      <c r="T13" s="145" t="s">
        <v>348</v>
      </c>
      <c r="U13" s="145" t="s">
        <v>295</v>
      </c>
      <c r="V13" s="145" t="s">
        <v>296</v>
      </c>
      <c r="W13" s="145">
        <v>541</v>
      </c>
      <c r="X13" s="145" t="s">
        <v>278</v>
      </c>
      <c r="Y13" s="145">
        <v>353605738</v>
      </c>
      <c r="Z13" s="145" t="s">
        <v>349</v>
      </c>
      <c r="AA13" s="145" t="s">
        <v>350</v>
      </c>
      <c r="AB13" s="147">
        <v>42000</v>
      </c>
      <c r="AC13" s="145" t="s">
        <v>300</v>
      </c>
      <c r="AD13" s="145">
        <v>24</v>
      </c>
      <c r="AE13" s="145" t="s">
        <v>282</v>
      </c>
      <c r="AF13" s="145" t="s">
        <v>351</v>
      </c>
      <c r="AG13" s="145" t="s">
        <v>352</v>
      </c>
      <c r="AH13" s="145" t="s">
        <v>285</v>
      </c>
      <c r="AI13" s="145" t="s">
        <v>346</v>
      </c>
      <c r="AJ13" s="147">
        <v>2240</v>
      </c>
      <c r="AK13" s="147">
        <v>2240</v>
      </c>
      <c r="AL13" s="145" t="s">
        <v>353</v>
      </c>
      <c r="AM13" s="147">
        <v>29728.47</v>
      </c>
      <c r="AN13" s="147">
        <v>10591.53</v>
      </c>
      <c r="AO13" s="147">
        <v>40320</v>
      </c>
      <c r="AP13" s="147">
        <v>12271.53</v>
      </c>
      <c r="AQ13" s="147">
        <v>904.47</v>
      </c>
      <c r="AR13" s="147">
        <v>13176</v>
      </c>
      <c r="AS13" s="147">
        <v>12271.53</v>
      </c>
      <c r="AT13" s="147">
        <v>904.47</v>
      </c>
      <c r="AU13" s="147">
        <v>13176</v>
      </c>
      <c r="AV13" s="145">
        <v>31</v>
      </c>
      <c r="AW13" s="135"/>
      <c r="AX13" s="135"/>
      <c r="AY13" s="135"/>
      <c r="AZ13" s="135"/>
      <c r="BA13" s="135"/>
      <c r="BB13" s="145" t="s">
        <v>288</v>
      </c>
      <c r="BC13" s="135"/>
      <c r="BD13" s="145" t="s">
        <v>332</v>
      </c>
      <c r="BE13" s="147">
        <v>42000</v>
      </c>
      <c r="BF13" s="145" t="s">
        <v>348</v>
      </c>
      <c r="BG13" s="145">
        <v>8102105010</v>
      </c>
      <c r="BH13" s="139" t="s">
        <v>290</v>
      </c>
      <c r="BI13" s="128" t="s">
        <v>100</v>
      </c>
      <c r="BJ13" s="129">
        <v>46161</v>
      </c>
      <c r="BK13" s="130" t="s">
        <v>103</v>
      </c>
      <c r="BL13" s="128" t="s">
        <v>108</v>
      </c>
      <c r="BM13" s="96" t="s">
        <v>180</v>
      </c>
      <c r="BN13" s="94" t="s">
        <v>221</v>
      </c>
      <c r="BO13" s="130">
        <v>4480</v>
      </c>
      <c r="BP13" s="42" t="s">
        <v>182</v>
      </c>
      <c r="BQ13" s="131" t="s">
        <v>354</v>
      </c>
    </row>
    <row r="14" spans="1:69" hidden="1" x14ac:dyDescent="0.35">
      <c r="A14" s="133">
        <v>10</v>
      </c>
      <c r="B14" s="145" t="s">
        <v>259</v>
      </c>
      <c r="C14" s="145" t="s">
        <v>260</v>
      </c>
      <c r="D14" s="145" t="s">
        <v>258</v>
      </c>
      <c r="E14" s="145" t="s">
        <v>258</v>
      </c>
      <c r="F14" s="145" t="s">
        <v>258</v>
      </c>
      <c r="G14" s="145" t="s">
        <v>256</v>
      </c>
      <c r="H14" s="145" t="s">
        <v>257</v>
      </c>
      <c r="I14" s="145">
        <v>16918</v>
      </c>
      <c r="J14" s="145" t="s">
        <v>260</v>
      </c>
      <c r="K14" s="145">
        <v>16918</v>
      </c>
      <c r="L14" s="145" t="s">
        <v>269</v>
      </c>
      <c r="M14" s="145" t="s">
        <v>268</v>
      </c>
      <c r="N14" s="145">
        <v>461743</v>
      </c>
      <c r="O14" s="145" t="s">
        <v>355</v>
      </c>
      <c r="P14" s="145">
        <v>709986</v>
      </c>
      <c r="Q14" s="145" t="s">
        <v>356</v>
      </c>
      <c r="R14" s="145" t="s">
        <v>274</v>
      </c>
      <c r="S14" s="145" t="s">
        <v>357</v>
      </c>
      <c r="T14" s="145" t="s">
        <v>357</v>
      </c>
      <c r="U14" s="145" t="s">
        <v>276</v>
      </c>
      <c r="V14" s="145" t="s">
        <v>296</v>
      </c>
      <c r="W14" s="145">
        <v>541</v>
      </c>
      <c r="X14" s="145" t="s">
        <v>278</v>
      </c>
      <c r="Y14" s="145">
        <v>353988417</v>
      </c>
      <c r="Z14" s="145" t="s">
        <v>358</v>
      </c>
      <c r="AA14" s="145" t="s">
        <v>359</v>
      </c>
      <c r="AB14" s="147">
        <v>42000</v>
      </c>
      <c r="AC14" s="145" t="s">
        <v>360</v>
      </c>
      <c r="AD14" s="145">
        <v>24</v>
      </c>
      <c r="AE14" s="145" t="s">
        <v>282</v>
      </c>
      <c r="AF14" s="145" t="s">
        <v>361</v>
      </c>
      <c r="AG14" s="145" t="s">
        <v>362</v>
      </c>
      <c r="AH14" s="145" t="s">
        <v>285</v>
      </c>
      <c r="AI14" s="145" t="s">
        <v>363</v>
      </c>
      <c r="AJ14" s="147">
        <v>2240</v>
      </c>
      <c r="AK14" s="147">
        <v>2240</v>
      </c>
      <c r="AL14" s="145" t="s">
        <v>364</v>
      </c>
      <c r="AM14" s="147">
        <v>39952.230000000003</v>
      </c>
      <c r="AN14" s="147">
        <v>11567.77</v>
      </c>
      <c r="AO14" s="147">
        <v>51520</v>
      </c>
      <c r="AP14" s="147">
        <v>2047.77</v>
      </c>
      <c r="AQ14" s="147">
        <v>42.23</v>
      </c>
      <c r="AR14" s="147">
        <v>2090</v>
      </c>
      <c r="AS14" s="147">
        <v>2047.77</v>
      </c>
      <c r="AT14" s="147">
        <v>42.23</v>
      </c>
      <c r="AU14" s="147">
        <v>2090</v>
      </c>
      <c r="AV14" s="145">
        <v>31</v>
      </c>
      <c r="AW14" s="135"/>
      <c r="AX14" s="135"/>
      <c r="AY14" s="135"/>
      <c r="AZ14" s="135"/>
      <c r="BA14" s="135"/>
      <c r="BB14" s="145" t="s">
        <v>288</v>
      </c>
      <c r="BC14" s="135"/>
      <c r="BD14" s="145"/>
      <c r="BE14" s="147">
        <v>0</v>
      </c>
      <c r="BF14" s="145" t="s">
        <v>357</v>
      </c>
      <c r="BG14" s="145">
        <v>8160020960</v>
      </c>
      <c r="BH14" s="139" t="s">
        <v>290</v>
      </c>
      <c r="BI14" s="128" t="s">
        <v>100</v>
      </c>
      <c r="BJ14" s="129">
        <v>46162</v>
      </c>
      <c r="BK14" s="130" t="s">
        <v>103</v>
      </c>
      <c r="BL14" s="128" t="s">
        <v>108</v>
      </c>
      <c r="BM14" s="96" t="s">
        <v>180</v>
      </c>
      <c r="BN14" s="94" t="s">
        <v>222</v>
      </c>
      <c r="BO14" s="130"/>
      <c r="BP14" s="42"/>
      <c r="BQ14" s="148" t="s">
        <v>365</v>
      </c>
    </row>
    <row r="15" spans="1:69" hidden="1" x14ac:dyDescent="0.35">
      <c r="A15" s="133">
        <v>11</v>
      </c>
      <c r="B15" s="145" t="s">
        <v>259</v>
      </c>
      <c r="C15" s="145" t="s">
        <v>260</v>
      </c>
      <c r="D15" s="145" t="s">
        <v>258</v>
      </c>
      <c r="E15" s="145" t="s">
        <v>258</v>
      </c>
      <c r="F15" s="145" t="s">
        <v>258</v>
      </c>
      <c r="G15" s="145" t="s">
        <v>256</v>
      </c>
      <c r="H15" s="145" t="s">
        <v>257</v>
      </c>
      <c r="I15" s="145">
        <v>16918</v>
      </c>
      <c r="J15" s="145" t="s">
        <v>260</v>
      </c>
      <c r="K15" s="145">
        <v>16918</v>
      </c>
      <c r="L15" s="145" t="s">
        <v>269</v>
      </c>
      <c r="M15" s="145" t="s">
        <v>268</v>
      </c>
      <c r="N15" s="145">
        <v>461743</v>
      </c>
      <c r="O15" s="145" t="s">
        <v>355</v>
      </c>
      <c r="P15" s="145">
        <v>709986</v>
      </c>
      <c r="Q15" s="145" t="s">
        <v>356</v>
      </c>
      <c r="R15" s="145" t="s">
        <v>274</v>
      </c>
      <c r="S15" s="145" t="s">
        <v>366</v>
      </c>
      <c r="T15" s="145" t="s">
        <v>366</v>
      </c>
      <c r="U15" s="145" t="s">
        <v>276</v>
      </c>
      <c r="V15" s="145" t="s">
        <v>296</v>
      </c>
      <c r="W15" s="145">
        <v>541</v>
      </c>
      <c r="X15" s="145" t="s">
        <v>278</v>
      </c>
      <c r="Y15" s="145">
        <v>354059543</v>
      </c>
      <c r="Z15" s="145" t="s">
        <v>367</v>
      </c>
      <c r="AA15" s="145" t="s">
        <v>368</v>
      </c>
      <c r="AB15" s="147">
        <v>42000</v>
      </c>
      <c r="AC15" s="145" t="s">
        <v>360</v>
      </c>
      <c r="AD15" s="145">
        <v>24</v>
      </c>
      <c r="AE15" s="145" t="s">
        <v>282</v>
      </c>
      <c r="AF15" s="145" t="s">
        <v>369</v>
      </c>
      <c r="AG15" s="145" t="s">
        <v>370</v>
      </c>
      <c r="AH15" s="145" t="s">
        <v>285</v>
      </c>
      <c r="AI15" s="145" t="s">
        <v>363</v>
      </c>
      <c r="AJ15" s="147">
        <v>2240</v>
      </c>
      <c r="AK15" s="147">
        <v>2240</v>
      </c>
      <c r="AL15" s="145" t="s">
        <v>371</v>
      </c>
      <c r="AM15" s="147">
        <v>25937.599999999999</v>
      </c>
      <c r="AN15" s="147">
        <v>9902.4</v>
      </c>
      <c r="AO15" s="147">
        <v>35840</v>
      </c>
      <c r="AP15" s="147">
        <v>16062.4</v>
      </c>
      <c r="AQ15" s="147">
        <v>1522.6</v>
      </c>
      <c r="AR15" s="147">
        <v>17585</v>
      </c>
      <c r="AS15" s="147">
        <v>16062.4</v>
      </c>
      <c r="AT15" s="147">
        <v>1522.6</v>
      </c>
      <c r="AU15" s="147">
        <v>17585</v>
      </c>
      <c r="AV15" s="145">
        <v>31</v>
      </c>
      <c r="AW15" s="135"/>
      <c r="AX15" s="135"/>
      <c r="AY15" s="135"/>
      <c r="AZ15" s="135"/>
      <c r="BA15" s="135"/>
      <c r="BB15" s="145" t="s">
        <v>288</v>
      </c>
      <c r="BC15" s="135"/>
      <c r="BD15" s="145" t="s">
        <v>372</v>
      </c>
      <c r="BE15" s="147">
        <v>42000</v>
      </c>
      <c r="BF15" s="145" t="s">
        <v>366</v>
      </c>
      <c r="BG15" s="145">
        <v>7970685270</v>
      </c>
      <c r="BH15" s="139" t="s">
        <v>290</v>
      </c>
      <c r="BI15" s="128" t="s">
        <v>100</v>
      </c>
      <c r="BJ15" s="129">
        <v>46162</v>
      </c>
      <c r="BK15" s="130" t="s">
        <v>103</v>
      </c>
      <c r="BL15" s="128" t="s">
        <v>108</v>
      </c>
      <c r="BM15" s="96" t="s">
        <v>180</v>
      </c>
      <c r="BN15" s="94" t="s">
        <v>222</v>
      </c>
      <c r="BO15" s="130"/>
      <c r="BP15" s="42"/>
      <c r="BQ15" s="148" t="s">
        <v>365</v>
      </c>
    </row>
    <row r="16" spans="1:69" ht="20" hidden="1" x14ac:dyDescent="0.35">
      <c r="A16" s="133">
        <v>12</v>
      </c>
      <c r="B16" s="145" t="s">
        <v>259</v>
      </c>
      <c r="C16" s="145" t="s">
        <v>260</v>
      </c>
      <c r="D16" s="145" t="s">
        <v>258</v>
      </c>
      <c r="E16" s="145" t="s">
        <v>258</v>
      </c>
      <c r="F16" s="145" t="s">
        <v>258</v>
      </c>
      <c r="G16" s="145" t="s">
        <v>256</v>
      </c>
      <c r="H16" s="145" t="s">
        <v>257</v>
      </c>
      <c r="I16" s="145">
        <v>225206</v>
      </c>
      <c r="J16" s="145" t="s">
        <v>271</v>
      </c>
      <c r="K16" s="145">
        <v>225206</v>
      </c>
      <c r="L16" s="145" t="s">
        <v>269</v>
      </c>
      <c r="M16" s="145" t="s">
        <v>268</v>
      </c>
      <c r="N16" s="145">
        <v>325531</v>
      </c>
      <c r="O16" s="145" t="s">
        <v>373</v>
      </c>
      <c r="P16" s="145">
        <v>740081</v>
      </c>
      <c r="Q16" s="145" t="s">
        <v>374</v>
      </c>
      <c r="R16" s="145" t="s">
        <v>274</v>
      </c>
      <c r="S16" s="145" t="s">
        <v>375</v>
      </c>
      <c r="T16" s="145" t="s">
        <v>375</v>
      </c>
      <c r="U16" s="145" t="s">
        <v>341</v>
      </c>
      <c r="V16" s="145" t="s">
        <v>277</v>
      </c>
      <c r="W16" s="145">
        <v>541</v>
      </c>
      <c r="X16" s="145" t="s">
        <v>335</v>
      </c>
      <c r="Y16" s="145">
        <v>354376916</v>
      </c>
      <c r="Z16" s="145" t="s">
        <v>376</v>
      </c>
      <c r="AA16" s="145" t="s">
        <v>377</v>
      </c>
      <c r="AB16" s="147">
        <v>42000</v>
      </c>
      <c r="AC16" s="145" t="s">
        <v>360</v>
      </c>
      <c r="AD16" s="145">
        <v>24</v>
      </c>
      <c r="AE16" s="145" t="s">
        <v>282</v>
      </c>
      <c r="AF16" s="145" t="s">
        <v>378</v>
      </c>
      <c r="AG16" s="145" t="s">
        <v>379</v>
      </c>
      <c r="AH16" s="145" t="s">
        <v>285</v>
      </c>
      <c r="AI16" s="145" t="s">
        <v>380</v>
      </c>
      <c r="AJ16" s="147">
        <v>2240</v>
      </c>
      <c r="AK16" s="147">
        <v>2240</v>
      </c>
      <c r="AL16" s="145" t="s">
        <v>381</v>
      </c>
      <c r="AM16" s="147">
        <v>39213.629999999997</v>
      </c>
      <c r="AN16" s="147">
        <v>12086.37</v>
      </c>
      <c r="AO16" s="147">
        <v>51300</v>
      </c>
      <c r="AP16" s="147">
        <v>2786.37</v>
      </c>
      <c r="AQ16" s="147">
        <v>49.63</v>
      </c>
      <c r="AR16" s="147">
        <v>2836</v>
      </c>
      <c r="AS16" s="147">
        <v>2786.37</v>
      </c>
      <c r="AT16" s="147">
        <v>49.63</v>
      </c>
      <c r="AU16" s="147">
        <v>2836</v>
      </c>
      <c r="AV16" s="145">
        <v>29</v>
      </c>
      <c r="AW16" s="135"/>
      <c r="AX16" s="135"/>
      <c r="AY16" s="135"/>
      <c r="AZ16" s="135"/>
      <c r="BA16" s="135"/>
      <c r="BB16" s="145" t="s">
        <v>288</v>
      </c>
      <c r="BC16" s="135"/>
      <c r="BD16" s="145"/>
      <c r="BE16" s="147">
        <v>0</v>
      </c>
      <c r="BF16" s="145" t="s">
        <v>375</v>
      </c>
      <c r="BG16" s="145">
        <v>9905662427</v>
      </c>
      <c r="BH16" s="139" t="s">
        <v>290</v>
      </c>
      <c r="BI16" s="128" t="s">
        <v>100</v>
      </c>
      <c r="BJ16" s="129">
        <v>46162</v>
      </c>
      <c r="BK16" s="130" t="s">
        <v>103</v>
      </c>
      <c r="BL16" s="128" t="s">
        <v>108</v>
      </c>
      <c r="BM16" s="96" t="s">
        <v>180</v>
      </c>
      <c r="BN16" s="94" t="s">
        <v>222</v>
      </c>
      <c r="BO16" s="130"/>
      <c r="BP16" s="42"/>
      <c r="BQ16" s="148" t="s">
        <v>365</v>
      </c>
    </row>
    <row r="17" spans="1:69" hidden="1" x14ac:dyDescent="0.35">
      <c r="A17" s="133">
        <v>13</v>
      </c>
      <c r="B17" s="145" t="s">
        <v>259</v>
      </c>
      <c r="C17" s="145" t="s">
        <v>260</v>
      </c>
      <c r="D17" s="145" t="s">
        <v>258</v>
      </c>
      <c r="E17" s="145" t="s">
        <v>258</v>
      </c>
      <c r="F17" s="145" t="s">
        <v>258</v>
      </c>
      <c r="G17" s="145" t="s">
        <v>256</v>
      </c>
      <c r="H17" s="145" t="s">
        <v>257</v>
      </c>
      <c r="I17" s="145">
        <v>200900</v>
      </c>
      <c r="J17" s="145" t="s">
        <v>382</v>
      </c>
      <c r="K17" s="145">
        <v>200900</v>
      </c>
      <c r="L17" s="145" t="s">
        <v>269</v>
      </c>
      <c r="M17" s="145" t="s">
        <v>268</v>
      </c>
      <c r="N17" s="145">
        <v>450906</v>
      </c>
      <c r="O17" s="145" t="s">
        <v>383</v>
      </c>
      <c r="P17" s="145">
        <v>739473</v>
      </c>
      <c r="Q17" s="145" t="s">
        <v>384</v>
      </c>
      <c r="R17" s="145" t="s">
        <v>274</v>
      </c>
      <c r="S17" s="145" t="s">
        <v>385</v>
      </c>
      <c r="T17" s="145" t="s">
        <v>385</v>
      </c>
      <c r="U17" s="145" t="s">
        <v>386</v>
      </c>
      <c r="V17" s="145" t="s">
        <v>277</v>
      </c>
      <c r="W17" s="145">
        <v>541</v>
      </c>
      <c r="X17" s="145" t="s">
        <v>278</v>
      </c>
      <c r="Y17" s="145">
        <v>354716698</v>
      </c>
      <c r="Z17" s="145" t="s">
        <v>387</v>
      </c>
      <c r="AA17" s="145" t="s">
        <v>388</v>
      </c>
      <c r="AB17" s="147">
        <v>42000</v>
      </c>
      <c r="AC17" s="145" t="s">
        <v>389</v>
      </c>
      <c r="AD17" s="145">
        <v>24</v>
      </c>
      <c r="AE17" s="145" t="s">
        <v>282</v>
      </c>
      <c r="AF17" s="145" t="s">
        <v>390</v>
      </c>
      <c r="AG17" s="145" t="s">
        <v>391</v>
      </c>
      <c r="AH17" s="145" t="s">
        <v>285</v>
      </c>
      <c r="AI17" s="145" t="s">
        <v>392</v>
      </c>
      <c r="AJ17" s="147">
        <v>2240</v>
      </c>
      <c r="AK17" s="147">
        <v>2240</v>
      </c>
      <c r="AL17" s="145" t="s">
        <v>393</v>
      </c>
      <c r="AM17" s="147">
        <v>37586.69</v>
      </c>
      <c r="AN17" s="147">
        <v>12649.31</v>
      </c>
      <c r="AO17" s="147">
        <v>50236</v>
      </c>
      <c r="AP17" s="147">
        <v>4413.3100000000004</v>
      </c>
      <c r="AQ17" s="147">
        <v>66.69</v>
      </c>
      <c r="AR17" s="147">
        <v>4480</v>
      </c>
      <c r="AS17" s="147">
        <v>4413.3100000000004</v>
      </c>
      <c r="AT17" s="147">
        <v>66.69</v>
      </c>
      <c r="AU17" s="147">
        <v>4480</v>
      </c>
      <c r="AV17" s="145">
        <v>27</v>
      </c>
      <c r="AW17" s="135"/>
      <c r="AX17" s="135"/>
      <c r="AY17" s="135"/>
      <c r="AZ17" s="135"/>
      <c r="BA17" s="135"/>
      <c r="BB17" s="145" t="s">
        <v>288</v>
      </c>
      <c r="BC17" s="135"/>
      <c r="BD17" s="145"/>
      <c r="BE17" s="147">
        <v>0</v>
      </c>
      <c r="BF17" s="145" t="s">
        <v>385</v>
      </c>
      <c r="BG17" s="145">
        <v>7858054952</v>
      </c>
      <c r="BH17" s="139" t="s">
        <v>290</v>
      </c>
      <c r="BI17" s="128" t="s">
        <v>100</v>
      </c>
      <c r="BJ17" s="129">
        <v>46162</v>
      </c>
      <c r="BK17" s="130" t="s">
        <v>103</v>
      </c>
      <c r="BL17" s="128" t="s">
        <v>108</v>
      </c>
      <c r="BM17" s="96" t="s">
        <v>180</v>
      </c>
      <c r="BN17" s="94" t="s">
        <v>222</v>
      </c>
      <c r="BO17" s="130"/>
      <c r="BP17" s="42"/>
      <c r="BQ17" s="148" t="s">
        <v>365</v>
      </c>
    </row>
    <row r="18" spans="1:69" hidden="1" x14ac:dyDescent="0.35">
      <c r="A18" s="133">
        <v>14</v>
      </c>
      <c r="B18" s="145" t="s">
        <v>259</v>
      </c>
      <c r="C18" s="145" t="s">
        <v>260</v>
      </c>
      <c r="D18" s="145" t="s">
        <v>258</v>
      </c>
      <c r="E18" s="145" t="s">
        <v>258</v>
      </c>
      <c r="F18" s="145" t="s">
        <v>258</v>
      </c>
      <c r="G18" s="145" t="s">
        <v>256</v>
      </c>
      <c r="H18" s="145" t="s">
        <v>257</v>
      </c>
      <c r="I18" s="145">
        <v>16918</v>
      </c>
      <c r="J18" s="145" t="s">
        <v>260</v>
      </c>
      <c r="K18" s="145">
        <v>16918</v>
      </c>
      <c r="L18" s="145" t="s">
        <v>269</v>
      </c>
      <c r="M18" s="145" t="s">
        <v>268</v>
      </c>
      <c r="N18" s="145">
        <v>461743</v>
      </c>
      <c r="O18" s="145" t="s">
        <v>355</v>
      </c>
      <c r="P18" s="145">
        <v>731954</v>
      </c>
      <c r="Q18" s="145" t="s">
        <v>394</v>
      </c>
      <c r="R18" s="145" t="s">
        <v>274</v>
      </c>
      <c r="S18" s="145" t="s">
        <v>395</v>
      </c>
      <c r="T18" s="145" t="s">
        <v>395</v>
      </c>
      <c r="U18" s="145" t="s">
        <v>276</v>
      </c>
      <c r="V18" s="145" t="s">
        <v>296</v>
      </c>
      <c r="W18" s="145">
        <v>541</v>
      </c>
      <c r="X18" s="145" t="s">
        <v>278</v>
      </c>
      <c r="Y18" s="145">
        <v>354862799</v>
      </c>
      <c r="Z18" s="145" t="s">
        <v>396</v>
      </c>
      <c r="AA18" s="145" t="s">
        <v>397</v>
      </c>
      <c r="AB18" s="147">
        <v>42000</v>
      </c>
      <c r="AC18" s="145" t="s">
        <v>360</v>
      </c>
      <c r="AD18" s="145">
        <v>24</v>
      </c>
      <c r="AE18" s="145" t="s">
        <v>282</v>
      </c>
      <c r="AF18" s="145" t="s">
        <v>398</v>
      </c>
      <c r="AG18" s="145" t="s">
        <v>399</v>
      </c>
      <c r="AH18" s="145" t="s">
        <v>285</v>
      </c>
      <c r="AI18" s="145" t="s">
        <v>400</v>
      </c>
      <c r="AJ18" s="147">
        <v>2240</v>
      </c>
      <c r="AK18" s="147">
        <v>2240</v>
      </c>
      <c r="AL18" s="145" t="s">
        <v>401</v>
      </c>
      <c r="AM18" s="147">
        <v>23470.799999999999</v>
      </c>
      <c r="AN18" s="147">
        <v>10129.200000000001</v>
      </c>
      <c r="AO18" s="147">
        <v>33600</v>
      </c>
      <c r="AP18" s="147">
        <v>18529.2</v>
      </c>
      <c r="AQ18" s="147">
        <v>2031.8</v>
      </c>
      <c r="AR18" s="147">
        <v>20561</v>
      </c>
      <c r="AS18" s="147">
        <v>18529.2</v>
      </c>
      <c r="AT18" s="147">
        <v>2031.8</v>
      </c>
      <c r="AU18" s="147">
        <v>20561</v>
      </c>
      <c r="AV18" s="145">
        <v>28</v>
      </c>
      <c r="AW18" s="135"/>
      <c r="AX18" s="135"/>
      <c r="AY18" s="135"/>
      <c r="AZ18" s="135"/>
      <c r="BA18" s="135"/>
      <c r="BB18" s="145" t="s">
        <v>288</v>
      </c>
      <c r="BC18" s="135"/>
      <c r="BD18" s="145" t="s">
        <v>305</v>
      </c>
      <c r="BE18" s="147">
        <v>42000</v>
      </c>
      <c r="BF18" s="145" t="s">
        <v>395</v>
      </c>
      <c r="BG18" s="145">
        <v>9771265766</v>
      </c>
      <c r="BH18" s="139" t="s">
        <v>290</v>
      </c>
      <c r="BI18" s="128" t="s">
        <v>100</v>
      </c>
      <c r="BJ18" s="129">
        <v>46162</v>
      </c>
      <c r="BK18" s="130" t="s">
        <v>103</v>
      </c>
      <c r="BL18" s="128" t="s">
        <v>108</v>
      </c>
      <c r="BM18" s="96" t="s">
        <v>180</v>
      </c>
      <c r="BN18" s="94" t="s">
        <v>222</v>
      </c>
      <c r="BO18" s="130"/>
      <c r="BP18" s="42"/>
      <c r="BQ18" s="148" t="s">
        <v>365</v>
      </c>
    </row>
    <row r="19" spans="1:69" x14ac:dyDescent="0.35">
      <c r="A19" s="133">
        <v>15</v>
      </c>
      <c r="B19" s="145" t="s">
        <v>259</v>
      </c>
      <c r="C19" s="145" t="s">
        <v>260</v>
      </c>
      <c r="D19" s="145" t="s">
        <v>258</v>
      </c>
      <c r="E19" s="145" t="s">
        <v>258</v>
      </c>
      <c r="F19" s="145" t="s">
        <v>258</v>
      </c>
      <c r="G19" s="145" t="s">
        <v>256</v>
      </c>
      <c r="H19" s="145" t="s">
        <v>257</v>
      </c>
      <c r="I19" s="145">
        <v>16918</v>
      </c>
      <c r="J19" s="145" t="s">
        <v>260</v>
      </c>
      <c r="K19" s="145">
        <v>16918</v>
      </c>
      <c r="L19" s="145" t="s">
        <v>269</v>
      </c>
      <c r="M19" s="145" t="s">
        <v>268</v>
      </c>
      <c r="N19" s="145">
        <v>425389</v>
      </c>
      <c r="O19" s="146" t="s">
        <v>292</v>
      </c>
      <c r="P19" s="145">
        <v>695752</v>
      </c>
      <c r="Q19" s="145" t="s">
        <v>339</v>
      </c>
      <c r="R19" s="145" t="s">
        <v>274</v>
      </c>
      <c r="S19" s="145" t="s">
        <v>402</v>
      </c>
      <c r="T19" s="145" t="s">
        <v>402</v>
      </c>
      <c r="U19" s="145" t="s">
        <v>341</v>
      </c>
      <c r="V19" s="145" t="s">
        <v>296</v>
      </c>
      <c r="W19" s="145">
        <v>0</v>
      </c>
      <c r="X19" s="145" t="s">
        <v>403</v>
      </c>
      <c r="Y19" s="145">
        <v>356552641</v>
      </c>
      <c r="Z19" s="145" t="s">
        <v>404</v>
      </c>
      <c r="AA19" s="145" t="s">
        <v>405</v>
      </c>
      <c r="AB19" s="147">
        <v>42000</v>
      </c>
      <c r="AC19" s="145" t="s">
        <v>300</v>
      </c>
      <c r="AD19" s="145">
        <v>24</v>
      </c>
      <c r="AE19" s="145" t="s">
        <v>282</v>
      </c>
      <c r="AF19" s="145" t="s">
        <v>406</v>
      </c>
      <c r="AG19" s="145" t="s">
        <v>407</v>
      </c>
      <c r="AH19" s="145" t="s">
        <v>285</v>
      </c>
      <c r="AI19" s="145" t="s">
        <v>408</v>
      </c>
      <c r="AJ19" s="147">
        <v>2240</v>
      </c>
      <c r="AK19" s="147">
        <v>2240</v>
      </c>
      <c r="AL19" s="145" t="s">
        <v>381</v>
      </c>
      <c r="AM19" s="147">
        <v>33320.22</v>
      </c>
      <c r="AN19" s="147">
        <v>11800.78</v>
      </c>
      <c r="AO19" s="147">
        <v>45121</v>
      </c>
      <c r="AP19" s="147">
        <v>8679.7800000000007</v>
      </c>
      <c r="AQ19" s="147">
        <v>280.22000000000003</v>
      </c>
      <c r="AR19" s="147">
        <v>8960</v>
      </c>
      <c r="AS19" s="147">
        <v>8679.7800000000007</v>
      </c>
      <c r="AT19" s="147">
        <v>280.22000000000003</v>
      </c>
      <c r="AU19" s="147">
        <v>8960</v>
      </c>
      <c r="AV19" s="145">
        <v>24</v>
      </c>
      <c r="AW19" s="135"/>
      <c r="AX19" s="135"/>
      <c r="AY19" s="135"/>
      <c r="AZ19" s="135"/>
      <c r="BA19" s="135"/>
      <c r="BB19" s="145" t="s">
        <v>288</v>
      </c>
      <c r="BC19" s="135"/>
      <c r="BD19" s="145" t="s">
        <v>409</v>
      </c>
      <c r="BE19" s="147">
        <v>42000</v>
      </c>
      <c r="BF19" s="145" t="s">
        <v>402</v>
      </c>
      <c r="BG19" s="145">
        <v>9142945700</v>
      </c>
      <c r="BH19" s="139" t="s">
        <v>290</v>
      </c>
      <c r="BI19" s="128" t="s">
        <v>100</v>
      </c>
      <c r="BJ19" s="129">
        <v>46162</v>
      </c>
      <c r="BK19" s="130" t="s">
        <v>103</v>
      </c>
      <c r="BL19" s="128" t="s">
        <v>108</v>
      </c>
      <c r="BM19" s="96" t="s">
        <v>180</v>
      </c>
      <c r="BN19" s="94" t="s">
        <v>221</v>
      </c>
      <c r="BO19" s="130">
        <v>4480</v>
      </c>
      <c r="BP19" s="42" t="s">
        <v>182</v>
      </c>
      <c r="BQ19" s="131" t="s">
        <v>410</v>
      </c>
    </row>
    <row r="20" spans="1:69" x14ac:dyDescent="0.35">
      <c r="A20" s="133">
        <v>16</v>
      </c>
      <c r="B20" s="145" t="s">
        <v>259</v>
      </c>
      <c r="C20" s="145" t="s">
        <v>260</v>
      </c>
      <c r="D20" s="145" t="s">
        <v>258</v>
      </c>
      <c r="E20" s="145" t="s">
        <v>258</v>
      </c>
      <c r="F20" s="145" t="s">
        <v>258</v>
      </c>
      <c r="G20" s="145" t="s">
        <v>256</v>
      </c>
      <c r="H20" s="145" t="s">
        <v>257</v>
      </c>
      <c r="I20" s="145">
        <v>225206</v>
      </c>
      <c r="J20" s="145" t="s">
        <v>271</v>
      </c>
      <c r="K20" s="145">
        <v>225206</v>
      </c>
      <c r="L20" s="145" t="s">
        <v>269</v>
      </c>
      <c r="M20" s="145" t="s">
        <v>268</v>
      </c>
      <c r="N20" s="145">
        <v>400791</v>
      </c>
      <c r="O20" s="146" t="s">
        <v>272</v>
      </c>
      <c r="P20" s="145">
        <v>648587</v>
      </c>
      <c r="Q20" s="145" t="s">
        <v>273</v>
      </c>
      <c r="R20" s="145" t="s">
        <v>411</v>
      </c>
      <c r="S20" s="145" t="s">
        <v>275</v>
      </c>
      <c r="T20" s="145" t="s">
        <v>275</v>
      </c>
      <c r="U20" s="145" t="s">
        <v>276</v>
      </c>
      <c r="V20" s="145" t="s">
        <v>277</v>
      </c>
      <c r="W20" s="145">
        <v>0</v>
      </c>
      <c r="X20" s="145" t="s">
        <v>403</v>
      </c>
      <c r="Y20" s="145">
        <v>356695216</v>
      </c>
      <c r="Z20" s="145" t="s">
        <v>279</v>
      </c>
      <c r="AA20" s="145" t="s">
        <v>412</v>
      </c>
      <c r="AB20" s="147">
        <v>40000</v>
      </c>
      <c r="AC20" s="145" t="s">
        <v>281</v>
      </c>
      <c r="AD20" s="145">
        <v>18</v>
      </c>
      <c r="AE20" s="145" t="s">
        <v>413</v>
      </c>
      <c r="AF20" s="145" t="s">
        <v>283</v>
      </c>
      <c r="AG20" s="145" t="s">
        <v>284</v>
      </c>
      <c r="AH20" s="145" t="s">
        <v>285</v>
      </c>
      <c r="AI20" s="145" t="s">
        <v>408</v>
      </c>
      <c r="AJ20" s="147">
        <v>2690</v>
      </c>
      <c r="AK20" s="147">
        <v>2690</v>
      </c>
      <c r="AL20" s="145" t="s">
        <v>414</v>
      </c>
      <c r="AM20" s="147">
        <v>9503.14</v>
      </c>
      <c r="AN20" s="147">
        <v>3856.86</v>
      </c>
      <c r="AO20" s="147">
        <v>13360</v>
      </c>
      <c r="AP20" s="147">
        <v>30496.86</v>
      </c>
      <c r="AQ20" s="147">
        <v>4625.1400000000003</v>
      </c>
      <c r="AR20" s="147">
        <v>35122</v>
      </c>
      <c r="AS20" s="147">
        <v>30496.86</v>
      </c>
      <c r="AT20" s="147">
        <v>4625.1400000000003</v>
      </c>
      <c r="AU20" s="147">
        <v>35122</v>
      </c>
      <c r="AV20" s="145">
        <v>25</v>
      </c>
      <c r="AW20" s="135"/>
      <c r="AX20" s="135"/>
      <c r="AY20" s="135"/>
      <c r="AZ20" s="135"/>
      <c r="BA20" s="135"/>
      <c r="BB20" s="145" t="s">
        <v>288</v>
      </c>
      <c r="BC20" s="135"/>
      <c r="BD20" s="145" t="s">
        <v>289</v>
      </c>
      <c r="BE20" s="147">
        <v>40000</v>
      </c>
      <c r="BF20" s="145" t="s">
        <v>275</v>
      </c>
      <c r="BG20" s="145">
        <v>9835687170</v>
      </c>
      <c r="BH20" s="139" t="s">
        <v>290</v>
      </c>
      <c r="BI20" s="128" t="s">
        <v>100</v>
      </c>
      <c r="BJ20" s="129">
        <v>46162</v>
      </c>
      <c r="BK20" s="130" t="s">
        <v>103</v>
      </c>
      <c r="BL20" s="128" t="s">
        <v>108</v>
      </c>
      <c r="BM20" s="96" t="s">
        <v>180</v>
      </c>
      <c r="BN20" s="94" t="s">
        <v>221</v>
      </c>
      <c r="BO20" s="130">
        <v>16140</v>
      </c>
      <c r="BP20" s="42" t="s">
        <v>182</v>
      </c>
      <c r="BQ20" s="131" t="s">
        <v>415</v>
      </c>
    </row>
    <row r="21" spans="1:69" hidden="1" x14ac:dyDescent="0.35">
      <c r="A21" s="133">
        <v>17</v>
      </c>
      <c r="B21" s="145" t="s">
        <v>259</v>
      </c>
      <c r="C21" s="145" t="s">
        <v>260</v>
      </c>
      <c r="D21" s="145" t="s">
        <v>258</v>
      </c>
      <c r="E21" s="145" t="s">
        <v>258</v>
      </c>
      <c r="F21" s="145" t="s">
        <v>258</v>
      </c>
      <c r="G21" s="145" t="s">
        <v>256</v>
      </c>
      <c r="H21" s="145" t="s">
        <v>257</v>
      </c>
      <c r="I21" s="145">
        <v>16918</v>
      </c>
      <c r="J21" s="145" t="s">
        <v>260</v>
      </c>
      <c r="K21" s="145">
        <v>16918</v>
      </c>
      <c r="L21" s="145" t="s">
        <v>269</v>
      </c>
      <c r="M21" s="145" t="s">
        <v>268</v>
      </c>
      <c r="N21" s="145">
        <v>425389</v>
      </c>
      <c r="O21" s="145" t="s">
        <v>292</v>
      </c>
      <c r="P21" s="145">
        <v>673577</v>
      </c>
      <c r="Q21" s="145" t="s">
        <v>293</v>
      </c>
      <c r="R21" s="145" t="s">
        <v>411</v>
      </c>
      <c r="S21" s="145" t="s">
        <v>294</v>
      </c>
      <c r="T21" s="145" t="s">
        <v>294</v>
      </c>
      <c r="U21" s="145" t="s">
        <v>295</v>
      </c>
      <c r="V21" s="145" t="s">
        <v>296</v>
      </c>
      <c r="W21" s="145">
        <v>0</v>
      </c>
      <c r="X21" s="145" t="s">
        <v>297</v>
      </c>
      <c r="Y21" s="145">
        <v>357526048</v>
      </c>
      <c r="Z21" s="145" t="s">
        <v>298</v>
      </c>
      <c r="AA21" s="145" t="s">
        <v>416</v>
      </c>
      <c r="AB21" s="147">
        <v>40000</v>
      </c>
      <c r="AC21" s="145" t="s">
        <v>300</v>
      </c>
      <c r="AD21" s="145">
        <v>12</v>
      </c>
      <c r="AE21" s="145" t="s">
        <v>417</v>
      </c>
      <c r="AF21" s="145" t="s">
        <v>301</v>
      </c>
      <c r="AG21" s="145" t="s">
        <v>302</v>
      </c>
      <c r="AH21" s="145" t="s">
        <v>285</v>
      </c>
      <c r="AI21" s="145" t="s">
        <v>418</v>
      </c>
      <c r="AJ21" s="147">
        <v>3800</v>
      </c>
      <c r="AK21" s="147">
        <v>3800</v>
      </c>
      <c r="AL21" s="145" t="s">
        <v>419</v>
      </c>
      <c r="AM21" s="147">
        <v>2786.3</v>
      </c>
      <c r="AN21" s="147">
        <v>1013.7</v>
      </c>
      <c r="AO21" s="147">
        <v>3800</v>
      </c>
      <c r="AP21" s="147">
        <v>37213.699999999997</v>
      </c>
      <c r="AQ21" s="147">
        <v>4920.3</v>
      </c>
      <c r="AR21" s="147">
        <v>42134</v>
      </c>
      <c r="AS21" s="147">
        <v>37213.699999999997</v>
      </c>
      <c r="AT21" s="147">
        <v>4920.3</v>
      </c>
      <c r="AU21" s="147">
        <v>42134</v>
      </c>
      <c r="AV21" s="145">
        <v>22</v>
      </c>
      <c r="AW21" s="135"/>
      <c r="AX21" s="135"/>
      <c r="AY21" s="135"/>
      <c r="AZ21" s="135"/>
      <c r="BA21" s="135"/>
      <c r="BB21" s="145" t="s">
        <v>288</v>
      </c>
      <c r="BC21" s="135"/>
      <c r="BD21" s="145" t="s">
        <v>409</v>
      </c>
      <c r="BE21" s="147">
        <v>40000</v>
      </c>
      <c r="BF21" s="145" t="s">
        <v>294</v>
      </c>
      <c r="BG21" s="145">
        <v>9693798122</v>
      </c>
      <c r="BH21" s="139" t="s">
        <v>290</v>
      </c>
      <c r="BI21" s="128" t="s">
        <v>100</v>
      </c>
      <c r="BJ21" s="129">
        <v>46162</v>
      </c>
      <c r="BK21" s="130" t="s">
        <v>103</v>
      </c>
      <c r="BL21" s="128" t="s">
        <v>108</v>
      </c>
      <c r="BM21" s="96" t="s">
        <v>180</v>
      </c>
      <c r="BN21" s="94" t="s">
        <v>223</v>
      </c>
      <c r="BO21" s="130"/>
      <c r="BP21" s="42"/>
      <c r="BQ21" s="131" t="s">
        <v>515</v>
      </c>
    </row>
    <row r="22" spans="1:69" hidden="1" x14ac:dyDescent="0.35">
      <c r="A22" s="133">
        <v>18</v>
      </c>
      <c r="B22" s="145" t="s">
        <v>259</v>
      </c>
      <c r="C22" s="145" t="s">
        <v>260</v>
      </c>
      <c r="D22" s="145" t="s">
        <v>258</v>
      </c>
      <c r="E22" s="145" t="s">
        <v>258</v>
      </c>
      <c r="F22" s="145" t="s">
        <v>258</v>
      </c>
      <c r="G22" s="145" t="s">
        <v>256</v>
      </c>
      <c r="H22" s="145" t="s">
        <v>257</v>
      </c>
      <c r="I22" s="145">
        <v>16918</v>
      </c>
      <c r="J22" s="145" t="s">
        <v>260</v>
      </c>
      <c r="K22" s="145">
        <v>16918</v>
      </c>
      <c r="L22" s="145" t="s">
        <v>269</v>
      </c>
      <c r="M22" s="145" t="s">
        <v>268</v>
      </c>
      <c r="N22" s="145">
        <v>461743</v>
      </c>
      <c r="O22" s="145" t="s">
        <v>355</v>
      </c>
      <c r="P22" s="145">
        <v>709986</v>
      </c>
      <c r="Q22" s="145" t="s">
        <v>356</v>
      </c>
      <c r="R22" s="145" t="s">
        <v>411</v>
      </c>
      <c r="S22" s="145" t="s">
        <v>366</v>
      </c>
      <c r="T22" s="145" t="s">
        <v>366</v>
      </c>
      <c r="U22" s="145" t="s">
        <v>276</v>
      </c>
      <c r="V22" s="145" t="s">
        <v>296</v>
      </c>
      <c r="W22" s="145">
        <v>0</v>
      </c>
      <c r="X22" s="145" t="s">
        <v>278</v>
      </c>
      <c r="Y22" s="145">
        <v>358952789</v>
      </c>
      <c r="Z22" s="145" t="s">
        <v>367</v>
      </c>
      <c r="AA22" s="145" t="s">
        <v>420</v>
      </c>
      <c r="AB22" s="147">
        <v>40000</v>
      </c>
      <c r="AC22" s="145" t="s">
        <v>360</v>
      </c>
      <c r="AD22" s="145">
        <v>18</v>
      </c>
      <c r="AE22" s="145" t="s">
        <v>417</v>
      </c>
      <c r="AF22" s="145" t="s">
        <v>369</v>
      </c>
      <c r="AG22" s="145" t="s">
        <v>370</v>
      </c>
      <c r="AH22" s="145" t="s">
        <v>285</v>
      </c>
      <c r="AI22" s="145" t="s">
        <v>421</v>
      </c>
      <c r="AJ22" s="147">
        <v>2680</v>
      </c>
      <c r="AK22" s="147">
        <v>2680</v>
      </c>
      <c r="AL22" s="145" t="s">
        <v>422</v>
      </c>
      <c r="AM22" s="147">
        <v>4104.72</v>
      </c>
      <c r="AN22" s="147">
        <v>1255.28</v>
      </c>
      <c r="AO22" s="147">
        <v>5360</v>
      </c>
      <c r="AP22" s="147">
        <v>35895.279999999999</v>
      </c>
      <c r="AQ22" s="147">
        <v>6522.72</v>
      </c>
      <c r="AR22" s="147">
        <v>42418</v>
      </c>
      <c r="AS22" s="147">
        <v>35895.279999999999</v>
      </c>
      <c r="AT22" s="147">
        <v>6522.72</v>
      </c>
      <c r="AU22" s="147">
        <v>42418</v>
      </c>
      <c r="AV22" s="145">
        <v>19</v>
      </c>
      <c r="AW22" s="135"/>
      <c r="AX22" s="135"/>
      <c r="AY22" s="135"/>
      <c r="AZ22" s="135"/>
      <c r="BA22" s="135"/>
      <c r="BB22" s="145" t="s">
        <v>288</v>
      </c>
      <c r="BC22" s="135"/>
      <c r="BD22" s="145" t="s">
        <v>372</v>
      </c>
      <c r="BE22" s="147">
        <v>40000</v>
      </c>
      <c r="BF22" s="145" t="s">
        <v>366</v>
      </c>
      <c r="BG22" s="145">
        <v>7970685270</v>
      </c>
      <c r="BH22" s="139" t="s">
        <v>290</v>
      </c>
      <c r="BI22" s="128" t="s">
        <v>100</v>
      </c>
      <c r="BJ22" s="129">
        <v>46162</v>
      </c>
      <c r="BK22" s="130" t="s">
        <v>103</v>
      </c>
      <c r="BL22" s="128" t="s">
        <v>108</v>
      </c>
      <c r="BM22" s="96" t="s">
        <v>181</v>
      </c>
      <c r="BN22" s="94" t="s">
        <v>222</v>
      </c>
      <c r="BO22" s="130"/>
      <c r="BP22" s="42"/>
      <c r="BQ22" s="148" t="s">
        <v>306</v>
      </c>
    </row>
    <row r="23" spans="1:69" hidden="1" x14ac:dyDescent="0.35">
      <c r="A23" s="133">
        <v>19</v>
      </c>
      <c r="B23" s="145" t="s">
        <v>259</v>
      </c>
      <c r="C23" s="145" t="s">
        <v>260</v>
      </c>
      <c r="D23" s="145" t="s">
        <v>258</v>
      </c>
      <c r="E23" s="145" t="s">
        <v>258</v>
      </c>
      <c r="F23" s="145" t="s">
        <v>258</v>
      </c>
      <c r="G23" s="145" t="s">
        <v>256</v>
      </c>
      <c r="H23" s="145" t="s">
        <v>257</v>
      </c>
      <c r="I23" s="145">
        <v>16918</v>
      </c>
      <c r="J23" s="145" t="s">
        <v>260</v>
      </c>
      <c r="K23" s="145">
        <v>16918</v>
      </c>
      <c r="L23" s="145" t="s">
        <v>269</v>
      </c>
      <c r="M23" s="145" t="s">
        <v>268</v>
      </c>
      <c r="N23" s="145">
        <v>461743</v>
      </c>
      <c r="O23" s="145" t="s">
        <v>355</v>
      </c>
      <c r="P23" s="145">
        <v>709986</v>
      </c>
      <c r="Q23" s="145" t="s">
        <v>356</v>
      </c>
      <c r="R23" s="145" t="s">
        <v>411</v>
      </c>
      <c r="S23" s="145" t="s">
        <v>357</v>
      </c>
      <c r="T23" s="145" t="s">
        <v>357</v>
      </c>
      <c r="U23" s="145" t="s">
        <v>276</v>
      </c>
      <c r="V23" s="145" t="s">
        <v>296</v>
      </c>
      <c r="W23" s="145">
        <v>0</v>
      </c>
      <c r="X23" s="145" t="s">
        <v>278</v>
      </c>
      <c r="Y23" s="145">
        <v>358953275</v>
      </c>
      <c r="Z23" s="145" t="s">
        <v>358</v>
      </c>
      <c r="AA23" s="145" t="s">
        <v>420</v>
      </c>
      <c r="AB23" s="147">
        <v>26000</v>
      </c>
      <c r="AC23" s="145" t="s">
        <v>360</v>
      </c>
      <c r="AD23" s="145">
        <v>18</v>
      </c>
      <c r="AE23" s="145" t="s">
        <v>417</v>
      </c>
      <c r="AF23" s="145" t="s">
        <v>361</v>
      </c>
      <c r="AG23" s="145" t="s">
        <v>362</v>
      </c>
      <c r="AH23" s="145" t="s">
        <v>285</v>
      </c>
      <c r="AI23" s="145" t="s">
        <v>421</v>
      </c>
      <c r="AJ23" s="147">
        <v>1740</v>
      </c>
      <c r="AK23" s="147">
        <v>1740</v>
      </c>
      <c r="AL23" s="145" t="s">
        <v>423</v>
      </c>
      <c r="AM23" s="147">
        <v>12057.08</v>
      </c>
      <c r="AN23" s="147">
        <v>3602.92</v>
      </c>
      <c r="AO23" s="147">
        <v>15660</v>
      </c>
      <c r="AP23" s="147">
        <v>13942.92</v>
      </c>
      <c r="AQ23" s="147">
        <v>1460.08</v>
      </c>
      <c r="AR23" s="147">
        <v>15403</v>
      </c>
      <c r="AS23" s="147">
        <v>13942.92</v>
      </c>
      <c r="AT23" s="147">
        <v>1460.08</v>
      </c>
      <c r="AU23" s="147">
        <v>15403</v>
      </c>
      <c r="AV23" s="145">
        <v>19</v>
      </c>
      <c r="AW23" s="135"/>
      <c r="AX23" s="135"/>
      <c r="AY23" s="135"/>
      <c r="AZ23" s="135"/>
      <c r="BA23" s="135"/>
      <c r="BB23" s="145" t="s">
        <v>288</v>
      </c>
      <c r="BC23" s="135"/>
      <c r="BD23" s="145"/>
      <c r="BE23" s="147">
        <v>0</v>
      </c>
      <c r="BF23" s="145" t="s">
        <v>357</v>
      </c>
      <c r="BG23" s="145">
        <v>8160020960</v>
      </c>
      <c r="BH23" s="139" t="s">
        <v>290</v>
      </c>
      <c r="BI23" s="128" t="s">
        <v>100</v>
      </c>
      <c r="BJ23" s="129">
        <v>46162</v>
      </c>
      <c r="BK23" s="130" t="s">
        <v>103</v>
      </c>
      <c r="BL23" s="128" t="s">
        <v>108</v>
      </c>
      <c r="BM23" s="96" t="s">
        <v>181</v>
      </c>
      <c r="BN23" s="94" t="s">
        <v>222</v>
      </c>
      <c r="BO23" s="130"/>
      <c r="BP23" s="42"/>
      <c r="BQ23" s="148" t="s">
        <v>306</v>
      </c>
    </row>
    <row r="24" spans="1:69" x14ac:dyDescent="0.35">
      <c r="A24" s="133">
        <v>20</v>
      </c>
      <c r="B24" s="145" t="s">
        <v>259</v>
      </c>
      <c r="C24" s="145" t="s">
        <v>260</v>
      </c>
      <c r="D24" s="145" t="s">
        <v>258</v>
      </c>
      <c r="E24" s="145" t="s">
        <v>258</v>
      </c>
      <c r="F24" s="145" t="s">
        <v>258</v>
      </c>
      <c r="G24" s="145" t="s">
        <v>256</v>
      </c>
      <c r="H24" s="145" t="s">
        <v>257</v>
      </c>
      <c r="I24" s="145">
        <v>225206</v>
      </c>
      <c r="J24" s="145" t="s">
        <v>271</v>
      </c>
      <c r="K24" s="145">
        <v>225206</v>
      </c>
      <c r="L24" s="145" t="s">
        <v>269</v>
      </c>
      <c r="M24" s="145" t="s">
        <v>268</v>
      </c>
      <c r="N24" s="145">
        <v>400791</v>
      </c>
      <c r="O24" s="145" t="s">
        <v>272</v>
      </c>
      <c r="P24" s="145">
        <v>648587</v>
      </c>
      <c r="Q24" s="145" t="s">
        <v>273</v>
      </c>
      <c r="R24" s="145" t="s">
        <v>274</v>
      </c>
      <c r="S24" s="145" t="s">
        <v>449</v>
      </c>
      <c r="T24" s="145" t="s">
        <v>449</v>
      </c>
      <c r="U24" s="145" t="s">
        <v>276</v>
      </c>
      <c r="V24" s="145" t="s">
        <v>277</v>
      </c>
      <c r="W24" s="145">
        <v>541</v>
      </c>
      <c r="X24" s="145" t="s">
        <v>335</v>
      </c>
      <c r="Y24" s="145">
        <v>352354256</v>
      </c>
      <c r="Z24" s="145" t="s">
        <v>452</v>
      </c>
      <c r="AA24" s="145" t="s">
        <v>280</v>
      </c>
      <c r="AB24" s="147">
        <v>42000</v>
      </c>
      <c r="AC24" s="145" t="s">
        <v>281</v>
      </c>
      <c r="AD24" s="145">
        <v>24</v>
      </c>
      <c r="AE24" s="145" t="s">
        <v>282</v>
      </c>
      <c r="AF24" s="145" t="s">
        <v>283</v>
      </c>
      <c r="AG24" s="145" t="s">
        <v>284</v>
      </c>
      <c r="AH24" s="145" t="s">
        <v>285</v>
      </c>
      <c r="AI24" s="145" t="s">
        <v>286</v>
      </c>
      <c r="AJ24" s="147">
        <v>2240</v>
      </c>
      <c r="AK24" s="147">
        <v>2240</v>
      </c>
      <c r="AL24" s="145" t="s">
        <v>453</v>
      </c>
      <c r="AM24" s="147">
        <v>21893.39</v>
      </c>
      <c r="AN24" s="147">
        <v>9466.61</v>
      </c>
      <c r="AO24" s="147">
        <v>31360</v>
      </c>
      <c r="AP24" s="147">
        <v>20106.61</v>
      </c>
      <c r="AQ24" s="147">
        <v>2382.39</v>
      </c>
      <c r="AR24" s="147">
        <v>22489</v>
      </c>
      <c r="AS24" s="147">
        <v>20106.61</v>
      </c>
      <c r="AT24" s="147">
        <v>2382.39</v>
      </c>
      <c r="AU24" s="147">
        <v>22489</v>
      </c>
      <c r="AV24" s="145">
        <v>34</v>
      </c>
      <c r="AW24" s="133"/>
      <c r="AX24" s="133"/>
      <c r="AY24" s="133"/>
      <c r="AZ24" s="133"/>
      <c r="BA24" s="133"/>
      <c r="BB24" s="145" t="s">
        <v>288</v>
      </c>
      <c r="BC24" s="133"/>
      <c r="BD24" s="145" t="s">
        <v>409</v>
      </c>
      <c r="BE24" s="147">
        <v>42000</v>
      </c>
      <c r="BF24" s="145" t="s">
        <v>449</v>
      </c>
      <c r="BG24" s="145">
        <v>6206532292</v>
      </c>
      <c r="BH24" s="139" t="s">
        <v>290</v>
      </c>
      <c r="BI24" s="128" t="s">
        <v>100</v>
      </c>
      <c r="BJ24" s="129">
        <v>46162</v>
      </c>
      <c r="BK24" s="130" t="s">
        <v>103</v>
      </c>
      <c r="BL24" s="128" t="s">
        <v>108</v>
      </c>
      <c r="BM24" s="96" t="s">
        <v>180</v>
      </c>
      <c r="BN24" s="94" t="s">
        <v>221</v>
      </c>
      <c r="BO24" s="130">
        <v>17920</v>
      </c>
      <c r="BP24" s="42" t="s">
        <v>182</v>
      </c>
      <c r="BQ24" s="131" t="s">
        <v>462</v>
      </c>
    </row>
    <row r="25" spans="1:69" x14ac:dyDescent="0.35">
      <c r="A25" s="133">
        <v>21</v>
      </c>
      <c r="B25" s="145" t="s">
        <v>259</v>
      </c>
      <c r="C25" s="145" t="s">
        <v>260</v>
      </c>
      <c r="D25" s="145" t="s">
        <v>258</v>
      </c>
      <c r="E25" s="145" t="s">
        <v>258</v>
      </c>
      <c r="F25" s="145" t="s">
        <v>258</v>
      </c>
      <c r="G25" s="145" t="s">
        <v>256</v>
      </c>
      <c r="H25" s="145" t="s">
        <v>257</v>
      </c>
      <c r="I25" s="145">
        <v>225206</v>
      </c>
      <c r="J25" s="145" t="s">
        <v>271</v>
      </c>
      <c r="K25" s="145">
        <v>225206</v>
      </c>
      <c r="L25" s="145" t="s">
        <v>269</v>
      </c>
      <c r="M25" s="145" t="s">
        <v>268</v>
      </c>
      <c r="N25" s="145">
        <v>400791</v>
      </c>
      <c r="O25" s="145" t="s">
        <v>272</v>
      </c>
      <c r="P25" s="145">
        <v>648587</v>
      </c>
      <c r="Q25" s="145" t="s">
        <v>273</v>
      </c>
      <c r="R25" s="145" t="s">
        <v>274</v>
      </c>
      <c r="S25" s="145" t="s">
        <v>450</v>
      </c>
      <c r="T25" s="145" t="s">
        <v>450</v>
      </c>
      <c r="U25" s="145" t="s">
        <v>295</v>
      </c>
      <c r="V25" s="145" t="s">
        <v>296</v>
      </c>
      <c r="W25" s="145">
        <v>541</v>
      </c>
      <c r="X25" s="145" t="s">
        <v>278</v>
      </c>
      <c r="Y25" s="145">
        <v>352385949</v>
      </c>
      <c r="Z25" s="145" t="s">
        <v>454</v>
      </c>
      <c r="AA25" s="145" t="s">
        <v>280</v>
      </c>
      <c r="AB25" s="147">
        <v>42000</v>
      </c>
      <c r="AC25" s="145" t="s">
        <v>281</v>
      </c>
      <c r="AD25" s="145">
        <v>24</v>
      </c>
      <c r="AE25" s="145" t="s">
        <v>282</v>
      </c>
      <c r="AF25" s="145" t="s">
        <v>283</v>
      </c>
      <c r="AG25" s="145" t="s">
        <v>284</v>
      </c>
      <c r="AH25" s="145" t="s">
        <v>285</v>
      </c>
      <c r="AI25" s="145" t="s">
        <v>286</v>
      </c>
      <c r="AJ25" s="147">
        <v>2240</v>
      </c>
      <c r="AK25" s="147">
        <v>2240</v>
      </c>
      <c r="AL25" s="145" t="s">
        <v>455</v>
      </c>
      <c r="AM25" s="147">
        <v>25570.58</v>
      </c>
      <c r="AN25" s="147">
        <v>10358.42</v>
      </c>
      <c r="AO25" s="147">
        <v>35929</v>
      </c>
      <c r="AP25" s="147">
        <v>16429.419999999998</v>
      </c>
      <c r="AQ25" s="147">
        <v>1490.58</v>
      </c>
      <c r="AR25" s="147">
        <v>17920</v>
      </c>
      <c r="AS25" s="147">
        <v>16429.419999999998</v>
      </c>
      <c r="AT25" s="147">
        <v>1490.58</v>
      </c>
      <c r="AU25" s="147">
        <v>17920</v>
      </c>
      <c r="AV25" s="145">
        <v>34</v>
      </c>
      <c r="AW25" s="133"/>
      <c r="AX25" s="133"/>
      <c r="AY25" s="133"/>
      <c r="AZ25" s="133"/>
      <c r="BA25" s="133"/>
      <c r="BB25" s="145" t="s">
        <v>288</v>
      </c>
      <c r="BC25" s="133"/>
      <c r="BD25" s="145"/>
      <c r="BE25" s="147">
        <v>0</v>
      </c>
      <c r="BF25" s="145" t="s">
        <v>450</v>
      </c>
      <c r="BG25" s="145">
        <v>8210206118</v>
      </c>
      <c r="BH25" s="139" t="s">
        <v>290</v>
      </c>
      <c r="BI25" s="128" t="s">
        <v>100</v>
      </c>
      <c r="BJ25" s="129">
        <v>46162</v>
      </c>
      <c r="BK25" s="130" t="s">
        <v>103</v>
      </c>
      <c r="BL25" s="128" t="s">
        <v>108</v>
      </c>
      <c r="BM25" s="96" t="s">
        <v>180</v>
      </c>
      <c r="BN25" s="94" t="s">
        <v>221</v>
      </c>
      <c r="BO25" s="130">
        <v>15680</v>
      </c>
      <c r="BP25" s="42" t="s">
        <v>182</v>
      </c>
      <c r="BQ25" s="131" t="s">
        <v>463</v>
      </c>
    </row>
    <row r="26" spans="1:69" x14ac:dyDescent="0.35">
      <c r="A26" s="133">
        <v>22</v>
      </c>
      <c r="B26" s="145" t="s">
        <v>259</v>
      </c>
      <c r="C26" s="145" t="s">
        <v>260</v>
      </c>
      <c r="D26" s="145" t="s">
        <v>258</v>
      </c>
      <c r="E26" s="145" t="s">
        <v>258</v>
      </c>
      <c r="F26" s="145" t="s">
        <v>258</v>
      </c>
      <c r="G26" s="145" t="s">
        <v>256</v>
      </c>
      <c r="H26" s="145" t="s">
        <v>257</v>
      </c>
      <c r="I26" s="145">
        <v>225206</v>
      </c>
      <c r="J26" s="145" t="s">
        <v>271</v>
      </c>
      <c r="K26" s="145">
        <v>225206</v>
      </c>
      <c r="L26" s="145" t="s">
        <v>269</v>
      </c>
      <c r="M26" s="145" t="s">
        <v>268</v>
      </c>
      <c r="N26" s="145">
        <v>400791</v>
      </c>
      <c r="O26" s="145" t="s">
        <v>272</v>
      </c>
      <c r="P26" s="145">
        <v>648587</v>
      </c>
      <c r="Q26" s="145" t="s">
        <v>273</v>
      </c>
      <c r="R26" s="145" t="s">
        <v>274</v>
      </c>
      <c r="S26" s="145" t="s">
        <v>451</v>
      </c>
      <c r="T26" s="145" t="s">
        <v>451</v>
      </c>
      <c r="U26" s="145" t="s">
        <v>295</v>
      </c>
      <c r="V26" s="145" t="s">
        <v>296</v>
      </c>
      <c r="W26" s="145">
        <v>541</v>
      </c>
      <c r="X26" s="145" t="s">
        <v>278</v>
      </c>
      <c r="Y26" s="145">
        <v>352488398</v>
      </c>
      <c r="Z26" s="145" t="s">
        <v>456</v>
      </c>
      <c r="AA26" s="145" t="s">
        <v>457</v>
      </c>
      <c r="AB26" s="147">
        <v>42000</v>
      </c>
      <c r="AC26" s="145" t="s">
        <v>281</v>
      </c>
      <c r="AD26" s="145">
        <v>24</v>
      </c>
      <c r="AE26" s="145" t="s">
        <v>282</v>
      </c>
      <c r="AF26" s="145" t="s">
        <v>458</v>
      </c>
      <c r="AG26" s="145" t="s">
        <v>459</v>
      </c>
      <c r="AH26" s="145" t="s">
        <v>285</v>
      </c>
      <c r="AI26" s="145" t="s">
        <v>286</v>
      </c>
      <c r="AJ26" s="147">
        <v>2240</v>
      </c>
      <c r="AK26" s="147">
        <v>2240</v>
      </c>
      <c r="AL26" s="145" t="s">
        <v>460</v>
      </c>
      <c r="AM26" s="147">
        <v>21102</v>
      </c>
      <c r="AN26" s="147">
        <v>9128</v>
      </c>
      <c r="AO26" s="147">
        <v>30230</v>
      </c>
      <c r="AP26" s="147">
        <v>20898</v>
      </c>
      <c r="AQ26" s="147">
        <v>2305</v>
      </c>
      <c r="AR26" s="147">
        <v>23203</v>
      </c>
      <c r="AS26" s="147">
        <v>20898</v>
      </c>
      <c r="AT26" s="147">
        <v>2305</v>
      </c>
      <c r="AU26" s="147">
        <v>23203</v>
      </c>
      <c r="AV26" s="145">
        <v>34</v>
      </c>
      <c r="AW26" s="133"/>
      <c r="AX26" s="133"/>
      <c r="AY26" s="133"/>
      <c r="AZ26" s="133"/>
      <c r="BA26" s="133"/>
      <c r="BB26" s="145" t="s">
        <v>288</v>
      </c>
      <c r="BC26" s="133"/>
      <c r="BD26" s="145" t="s">
        <v>409</v>
      </c>
      <c r="BE26" s="147">
        <v>42000</v>
      </c>
      <c r="BF26" s="145" t="s">
        <v>451</v>
      </c>
      <c r="BG26" s="145">
        <v>8825132733</v>
      </c>
      <c r="BH26" s="139" t="s">
        <v>290</v>
      </c>
      <c r="BI26" s="128" t="s">
        <v>100</v>
      </c>
      <c r="BJ26" s="129">
        <v>46162</v>
      </c>
      <c r="BK26" s="130" t="s">
        <v>103</v>
      </c>
      <c r="BL26" s="128" t="s">
        <v>108</v>
      </c>
      <c r="BM26" s="96" t="s">
        <v>180</v>
      </c>
      <c r="BN26" s="94" t="s">
        <v>221</v>
      </c>
      <c r="BO26" s="130">
        <v>15680</v>
      </c>
      <c r="BP26" s="42" t="s">
        <v>182</v>
      </c>
      <c r="BQ26" s="131" t="s">
        <v>463</v>
      </c>
    </row>
    <row r="27" spans="1:69" x14ac:dyDescent="0.35">
      <c r="A27" s="133">
        <v>23</v>
      </c>
      <c r="B27" s="145" t="s">
        <v>259</v>
      </c>
      <c r="C27" s="145" t="s">
        <v>260</v>
      </c>
      <c r="D27" s="145" t="s">
        <v>258</v>
      </c>
      <c r="E27" s="145" t="s">
        <v>258</v>
      </c>
      <c r="F27" s="145" t="s">
        <v>258</v>
      </c>
      <c r="G27" s="145" t="s">
        <v>256</v>
      </c>
      <c r="H27" s="145" t="s">
        <v>257</v>
      </c>
      <c r="I27" s="145">
        <v>225206</v>
      </c>
      <c r="J27" s="145" t="s">
        <v>271</v>
      </c>
      <c r="K27" s="145">
        <v>225206</v>
      </c>
      <c r="L27" s="145" t="s">
        <v>269</v>
      </c>
      <c r="M27" s="145" t="s">
        <v>268</v>
      </c>
      <c r="N27" s="145">
        <v>400791</v>
      </c>
      <c r="O27" s="145" t="s">
        <v>272</v>
      </c>
      <c r="P27" s="145">
        <v>648587</v>
      </c>
      <c r="Q27" s="145" t="s">
        <v>273</v>
      </c>
      <c r="R27" s="145" t="s">
        <v>411</v>
      </c>
      <c r="S27" s="145" t="s">
        <v>451</v>
      </c>
      <c r="T27" s="145" t="s">
        <v>451</v>
      </c>
      <c r="U27" s="145" t="s">
        <v>295</v>
      </c>
      <c r="V27" s="145" t="s">
        <v>296</v>
      </c>
      <c r="W27" s="145">
        <v>0</v>
      </c>
      <c r="X27" s="145" t="s">
        <v>278</v>
      </c>
      <c r="Y27" s="145">
        <v>356534679</v>
      </c>
      <c r="Z27" s="145" t="s">
        <v>456</v>
      </c>
      <c r="AA27" s="145" t="s">
        <v>461</v>
      </c>
      <c r="AB27" s="147">
        <v>40000</v>
      </c>
      <c r="AC27" s="145" t="s">
        <v>281</v>
      </c>
      <c r="AD27" s="145">
        <v>18</v>
      </c>
      <c r="AE27" s="145" t="s">
        <v>413</v>
      </c>
      <c r="AF27" s="145" t="s">
        <v>458</v>
      </c>
      <c r="AG27" s="145" t="s">
        <v>459</v>
      </c>
      <c r="AH27" s="145" t="s">
        <v>285</v>
      </c>
      <c r="AI27" s="145" t="s">
        <v>408</v>
      </c>
      <c r="AJ27" s="147">
        <v>2690</v>
      </c>
      <c r="AK27" s="147">
        <v>2690</v>
      </c>
      <c r="AL27" s="145" t="s">
        <v>460</v>
      </c>
      <c r="AM27" s="147">
        <v>9355.0499999999993</v>
      </c>
      <c r="AN27" s="147">
        <v>4094.95</v>
      </c>
      <c r="AO27" s="147">
        <v>13450</v>
      </c>
      <c r="AP27" s="147">
        <v>30644.95</v>
      </c>
      <c r="AQ27" s="147">
        <v>4698.05</v>
      </c>
      <c r="AR27" s="147">
        <v>35343</v>
      </c>
      <c r="AS27" s="147">
        <v>30644.95</v>
      </c>
      <c r="AT27" s="147">
        <v>4698.05</v>
      </c>
      <c r="AU27" s="147">
        <v>35343</v>
      </c>
      <c r="AV27" s="145">
        <v>25</v>
      </c>
      <c r="AW27" s="133"/>
      <c r="AX27" s="133"/>
      <c r="AY27" s="133"/>
      <c r="AZ27" s="133"/>
      <c r="BA27" s="133"/>
      <c r="BB27" s="145" t="s">
        <v>288</v>
      </c>
      <c r="BC27" s="133"/>
      <c r="BD27" s="145" t="s">
        <v>409</v>
      </c>
      <c r="BE27" s="147">
        <v>40000</v>
      </c>
      <c r="BF27" s="145" t="s">
        <v>451</v>
      </c>
      <c r="BG27" s="145">
        <v>8825132733</v>
      </c>
      <c r="BH27" s="139" t="s">
        <v>290</v>
      </c>
      <c r="BI27" s="128" t="s">
        <v>100</v>
      </c>
      <c r="BJ27" s="129">
        <v>46162</v>
      </c>
      <c r="BK27" s="130" t="s">
        <v>103</v>
      </c>
      <c r="BL27" s="128" t="s">
        <v>108</v>
      </c>
      <c r="BM27" s="96" t="s">
        <v>180</v>
      </c>
      <c r="BN27" s="94" t="s">
        <v>221</v>
      </c>
      <c r="BO27" s="130">
        <v>13450</v>
      </c>
      <c r="BP27" s="42" t="s">
        <v>182</v>
      </c>
      <c r="BQ27" s="131" t="s">
        <v>464</v>
      </c>
    </row>
    <row r="28" spans="1:69" ht="23" x14ac:dyDescent="0.35">
      <c r="A28" s="133">
        <v>24</v>
      </c>
      <c r="B28" s="149" t="s">
        <v>259</v>
      </c>
      <c r="C28" s="149" t="s">
        <v>260</v>
      </c>
      <c r="D28" s="149" t="s">
        <v>480</v>
      </c>
      <c r="E28" s="149" t="s">
        <v>481</v>
      </c>
      <c r="F28" s="149" t="s">
        <v>481</v>
      </c>
      <c r="G28" s="149" t="s">
        <v>256</v>
      </c>
      <c r="H28" s="149" t="s">
        <v>257</v>
      </c>
      <c r="I28" s="149">
        <v>16918</v>
      </c>
      <c r="J28" s="149" t="s">
        <v>260</v>
      </c>
      <c r="K28" s="149">
        <v>16918</v>
      </c>
      <c r="L28" s="149" t="s">
        <v>269</v>
      </c>
      <c r="M28" s="149" t="s">
        <v>268</v>
      </c>
      <c r="N28" s="149">
        <v>461743</v>
      </c>
      <c r="O28" s="149" t="s">
        <v>355</v>
      </c>
      <c r="P28" s="149">
        <v>823188</v>
      </c>
      <c r="Q28" s="149" t="s">
        <v>482</v>
      </c>
      <c r="R28" s="149" t="s">
        <v>274</v>
      </c>
      <c r="S28" s="149" t="s">
        <v>483</v>
      </c>
      <c r="T28" s="149" t="s">
        <v>483</v>
      </c>
      <c r="U28" s="149" t="s">
        <v>341</v>
      </c>
      <c r="V28" s="149" t="s">
        <v>277</v>
      </c>
      <c r="W28" s="149">
        <v>0</v>
      </c>
      <c r="X28" s="149" t="s">
        <v>278</v>
      </c>
      <c r="Y28" s="149">
        <v>356046008</v>
      </c>
      <c r="Z28" s="151" t="s">
        <v>484</v>
      </c>
      <c r="AA28" s="149" t="s">
        <v>485</v>
      </c>
      <c r="AB28" s="150">
        <v>42000</v>
      </c>
      <c r="AC28" s="149" t="s">
        <v>360</v>
      </c>
      <c r="AD28" s="149">
        <v>24</v>
      </c>
      <c r="AE28" s="149" t="s">
        <v>282</v>
      </c>
      <c r="AF28" s="149" t="s">
        <v>486</v>
      </c>
      <c r="AG28" s="149" t="s">
        <v>487</v>
      </c>
      <c r="AH28" s="149" t="s">
        <v>285</v>
      </c>
      <c r="AI28" s="149" t="s">
        <v>488</v>
      </c>
      <c r="AJ28" s="150">
        <v>2240</v>
      </c>
      <c r="AK28" s="150">
        <v>2240</v>
      </c>
      <c r="AL28" s="149" t="s">
        <v>393</v>
      </c>
      <c r="AM28" s="150">
        <v>17732.419999999998</v>
      </c>
      <c r="AN28" s="150">
        <v>8567.58</v>
      </c>
      <c r="AO28" s="150">
        <v>26300</v>
      </c>
      <c r="AP28" s="150">
        <v>24267.58</v>
      </c>
      <c r="AQ28" s="150">
        <v>3355.42</v>
      </c>
      <c r="AR28" s="150">
        <v>27623</v>
      </c>
      <c r="AS28" s="150">
        <v>24267.58</v>
      </c>
      <c r="AT28" s="150">
        <v>3355.42</v>
      </c>
      <c r="AU28" s="150">
        <v>27623</v>
      </c>
      <c r="AV28" s="149">
        <v>27</v>
      </c>
      <c r="AW28" s="149"/>
      <c r="AX28" s="149"/>
      <c r="AY28" s="149"/>
      <c r="AZ28" s="149"/>
      <c r="BA28" s="149"/>
      <c r="BB28" s="149" t="s">
        <v>288</v>
      </c>
      <c r="BC28" s="133"/>
      <c r="BD28" s="133"/>
      <c r="BE28" s="150">
        <v>0</v>
      </c>
      <c r="BF28" s="149" t="s">
        <v>483</v>
      </c>
      <c r="BG28" s="149" t="s">
        <v>489</v>
      </c>
      <c r="BH28" s="135" t="s">
        <v>490</v>
      </c>
      <c r="BI28" s="128" t="s">
        <v>100</v>
      </c>
      <c r="BJ28" s="129">
        <v>46197</v>
      </c>
      <c r="BK28" s="130" t="s">
        <v>103</v>
      </c>
      <c r="BL28" s="128" t="s">
        <v>108</v>
      </c>
      <c r="BM28" s="96" t="s">
        <v>180</v>
      </c>
      <c r="BN28" s="94" t="s">
        <v>221</v>
      </c>
      <c r="BO28" s="130">
        <v>15680</v>
      </c>
      <c r="BP28" s="42" t="s">
        <v>182</v>
      </c>
      <c r="BQ28" s="131" t="s">
        <v>491</v>
      </c>
    </row>
    <row r="29" spans="1:69" ht="39" x14ac:dyDescent="0.35">
      <c r="A29" s="133">
        <v>25</v>
      </c>
      <c r="B29" s="149" t="s">
        <v>259</v>
      </c>
      <c r="C29" s="149" t="s">
        <v>260</v>
      </c>
      <c r="D29" s="149" t="s">
        <v>480</v>
      </c>
      <c r="E29" s="149" t="s">
        <v>481</v>
      </c>
      <c r="F29" s="149" t="s">
        <v>481</v>
      </c>
      <c r="G29" s="149" t="s">
        <v>256</v>
      </c>
      <c r="H29" s="149" t="s">
        <v>257</v>
      </c>
      <c r="I29" s="149">
        <v>16918</v>
      </c>
      <c r="J29" s="149" t="s">
        <v>260</v>
      </c>
      <c r="K29" s="149">
        <v>16918</v>
      </c>
      <c r="L29" s="149" t="s">
        <v>269</v>
      </c>
      <c r="M29" s="149" t="s">
        <v>268</v>
      </c>
      <c r="N29" s="149">
        <v>425389</v>
      </c>
      <c r="O29" s="149" t="s">
        <v>292</v>
      </c>
      <c r="P29" s="149">
        <v>659896</v>
      </c>
      <c r="Q29" s="149" t="s">
        <v>499</v>
      </c>
      <c r="R29" s="149" t="s">
        <v>274</v>
      </c>
      <c r="S29" s="149" t="s">
        <v>500</v>
      </c>
      <c r="T29" s="149" t="s">
        <v>500</v>
      </c>
      <c r="U29" s="149" t="s">
        <v>295</v>
      </c>
      <c r="V29" s="149" t="s">
        <v>277</v>
      </c>
      <c r="W29" s="149">
        <v>541</v>
      </c>
      <c r="X29" s="149" t="s">
        <v>308</v>
      </c>
      <c r="Y29" s="149">
        <v>353031178</v>
      </c>
      <c r="Z29" s="149" t="s">
        <v>501</v>
      </c>
      <c r="AA29" s="149" t="s">
        <v>502</v>
      </c>
      <c r="AB29" s="150">
        <v>42000</v>
      </c>
      <c r="AC29" s="149" t="s">
        <v>300</v>
      </c>
      <c r="AD29" s="149">
        <v>24</v>
      </c>
      <c r="AE29" s="149" t="s">
        <v>282</v>
      </c>
      <c r="AF29" s="149" t="s">
        <v>503</v>
      </c>
      <c r="AG29" s="149" t="s">
        <v>504</v>
      </c>
      <c r="AH29" s="149" t="s">
        <v>285</v>
      </c>
      <c r="AI29" s="149" t="s">
        <v>313</v>
      </c>
      <c r="AJ29" s="150">
        <v>2240</v>
      </c>
      <c r="AK29" s="150">
        <v>2240</v>
      </c>
      <c r="AL29" s="149" t="s">
        <v>505</v>
      </c>
      <c r="AM29" s="150">
        <v>24309.119999999999</v>
      </c>
      <c r="AN29" s="150">
        <v>9290.8799999999992</v>
      </c>
      <c r="AO29" s="150">
        <v>33600</v>
      </c>
      <c r="AP29" s="150">
        <v>17690.88</v>
      </c>
      <c r="AQ29" s="150">
        <v>1839.12</v>
      </c>
      <c r="AR29" s="150">
        <v>19530</v>
      </c>
      <c r="AS29" s="150">
        <v>17690.88</v>
      </c>
      <c r="AT29" s="150">
        <v>1839.12</v>
      </c>
      <c r="AU29" s="150">
        <v>19530</v>
      </c>
      <c r="AV29" s="149">
        <v>32</v>
      </c>
      <c r="AW29" s="149"/>
      <c r="AX29" s="149"/>
      <c r="AY29" s="149"/>
      <c r="AZ29" s="149"/>
      <c r="BA29" s="149"/>
      <c r="BB29" s="149" t="s">
        <v>288</v>
      </c>
      <c r="BC29" s="133"/>
      <c r="BD29" s="149" t="s">
        <v>305</v>
      </c>
      <c r="BE29" s="150">
        <v>42000</v>
      </c>
      <c r="BF29" s="149" t="s">
        <v>500</v>
      </c>
      <c r="BG29" s="149" t="s">
        <v>506</v>
      </c>
      <c r="BH29" s="135" t="s">
        <v>490</v>
      </c>
      <c r="BI29" s="128" t="s">
        <v>100</v>
      </c>
      <c r="BJ29" s="129">
        <v>46197</v>
      </c>
      <c r="BK29" s="130" t="s">
        <v>103</v>
      </c>
      <c r="BL29" s="128" t="s">
        <v>108</v>
      </c>
      <c r="BM29" s="96" t="s">
        <v>180</v>
      </c>
      <c r="BN29" s="94" t="s">
        <v>221</v>
      </c>
      <c r="BO29" s="130">
        <v>15680</v>
      </c>
      <c r="BP29" s="42" t="s">
        <v>182</v>
      </c>
      <c r="BQ29" s="69" t="s">
        <v>507</v>
      </c>
    </row>
    <row r="30" spans="1:69" x14ac:dyDescent="0.35">
      <c r="A30" s="133">
        <v>26</v>
      </c>
      <c r="B30" s="149" t="s">
        <v>259</v>
      </c>
      <c r="C30" s="149" t="s">
        <v>260</v>
      </c>
      <c r="D30" s="149" t="s">
        <v>480</v>
      </c>
      <c r="E30" s="149" t="s">
        <v>481</v>
      </c>
      <c r="F30" s="149" t="s">
        <v>481</v>
      </c>
      <c r="G30" s="152" t="s">
        <v>256</v>
      </c>
      <c r="H30" s="152" t="s">
        <v>257</v>
      </c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52" t="s">
        <v>517</v>
      </c>
      <c r="T30" s="133"/>
      <c r="U30" s="133"/>
      <c r="V30" s="133"/>
      <c r="W30" s="133"/>
      <c r="X30" s="133"/>
      <c r="Y30" s="152">
        <v>357437018</v>
      </c>
      <c r="Z30" s="152" t="s">
        <v>516</v>
      </c>
      <c r="AA30" s="133"/>
      <c r="AB30" s="134"/>
      <c r="AC30" s="133"/>
      <c r="AD30" s="133"/>
      <c r="AE30" s="133"/>
      <c r="AF30" s="133"/>
      <c r="AG30" s="133"/>
      <c r="AH30" s="133"/>
      <c r="AI30" s="133"/>
      <c r="AJ30" s="134"/>
      <c r="AK30" s="134"/>
      <c r="AL30" s="133"/>
      <c r="AM30" s="134"/>
      <c r="AN30" s="134"/>
      <c r="AO30" s="134"/>
      <c r="AP30" s="134"/>
      <c r="AQ30" s="134"/>
      <c r="AR30" s="134"/>
      <c r="AS30" s="134"/>
      <c r="AT30" s="134"/>
      <c r="AU30" s="134"/>
      <c r="AV30" s="133"/>
      <c r="AW30" s="133"/>
      <c r="AX30" s="133"/>
      <c r="AY30" s="133"/>
      <c r="AZ30" s="133"/>
      <c r="BA30" s="133"/>
      <c r="BB30" s="149" t="s">
        <v>288</v>
      </c>
      <c r="BC30" s="133"/>
      <c r="BD30" s="133"/>
      <c r="BE30" s="134"/>
      <c r="BF30" s="152" t="s">
        <v>517</v>
      </c>
      <c r="BG30" s="153"/>
      <c r="BH30" s="153" t="s">
        <v>518</v>
      </c>
      <c r="BI30" s="128" t="s">
        <v>100</v>
      </c>
      <c r="BJ30" s="154">
        <v>46198</v>
      </c>
      <c r="BK30" s="130" t="s">
        <v>103</v>
      </c>
      <c r="BL30" s="128" t="s">
        <v>108</v>
      </c>
      <c r="BM30" s="96" t="s">
        <v>180</v>
      </c>
      <c r="BN30" s="94" t="s">
        <v>222</v>
      </c>
      <c r="BO30" s="130"/>
      <c r="BP30" s="42" t="s">
        <v>182</v>
      </c>
      <c r="BQ30" s="155" t="s">
        <v>519</v>
      </c>
    </row>
    <row r="31" spans="1:69" ht="23" x14ac:dyDescent="0.35">
      <c r="A31" s="133">
        <v>27</v>
      </c>
      <c r="B31" s="149" t="s">
        <v>259</v>
      </c>
      <c r="C31" s="149" t="s">
        <v>260</v>
      </c>
      <c r="D31" s="149" t="s">
        <v>480</v>
      </c>
      <c r="E31" s="149" t="s">
        <v>481</v>
      </c>
      <c r="F31" s="149" t="s">
        <v>481</v>
      </c>
      <c r="G31" s="149" t="s">
        <v>256</v>
      </c>
      <c r="H31" s="149" t="s">
        <v>257</v>
      </c>
      <c r="I31" s="149">
        <v>225206</v>
      </c>
      <c r="J31" s="149" t="s">
        <v>271</v>
      </c>
      <c r="K31" s="149">
        <v>225206</v>
      </c>
      <c r="L31" s="149" t="s">
        <v>269</v>
      </c>
      <c r="M31" s="149" t="s">
        <v>268</v>
      </c>
      <c r="N31" s="149">
        <v>400791</v>
      </c>
      <c r="O31" s="149" t="s">
        <v>272</v>
      </c>
      <c r="P31" s="149">
        <v>648587</v>
      </c>
      <c r="Q31" s="149" t="s">
        <v>273</v>
      </c>
      <c r="R31" s="149" t="s">
        <v>274</v>
      </c>
      <c r="S31" s="149" t="s">
        <v>523</v>
      </c>
      <c r="T31" s="149" t="s">
        <v>523</v>
      </c>
      <c r="U31" s="149" t="s">
        <v>341</v>
      </c>
      <c r="V31" s="149" t="s">
        <v>296</v>
      </c>
      <c r="W31" s="149">
        <v>0</v>
      </c>
      <c r="X31" s="149" t="s">
        <v>524</v>
      </c>
      <c r="Y31" s="149">
        <v>357763276</v>
      </c>
      <c r="Z31" s="149" t="s">
        <v>525</v>
      </c>
      <c r="AA31" s="149" t="s">
        <v>526</v>
      </c>
      <c r="AB31" s="150">
        <v>42000</v>
      </c>
      <c r="AC31" s="149" t="s">
        <v>281</v>
      </c>
      <c r="AD31" s="149">
        <v>24</v>
      </c>
      <c r="AE31" s="149" t="s">
        <v>527</v>
      </c>
      <c r="AF31" s="149" t="s">
        <v>528</v>
      </c>
      <c r="AG31" s="149" t="s">
        <v>529</v>
      </c>
      <c r="AH31" s="149" t="s">
        <v>530</v>
      </c>
      <c r="AI31" s="149" t="s">
        <v>531</v>
      </c>
      <c r="AJ31" s="150">
        <v>2240</v>
      </c>
      <c r="AK31" s="150">
        <v>2240</v>
      </c>
      <c r="AL31" s="149" t="s">
        <v>532</v>
      </c>
      <c r="AM31" s="150">
        <v>17822.07</v>
      </c>
      <c r="AN31" s="150">
        <v>9077.93</v>
      </c>
      <c r="AO31" s="150">
        <v>26900</v>
      </c>
      <c r="AP31" s="150">
        <v>24177.93</v>
      </c>
      <c r="AQ31" s="150">
        <v>3539.07</v>
      </c>
      <c r="AR31" s="150">
        <v>27717</v>
      </c>
      <c r="AS31" s="150">
        <v>19013.07</v>
      </c>
      <c r="AT31" s="150">
        <v>3366.93</v>
      </c>
      <c r="AU31" s="150">
        <v>22380</v>
      </c>
      <c r="AV31" s="149">
        <v>23</v>
      </c>
      <c r="AW31" s="133"/>
      <c r="AX31" s="133"/>
      <c r="AY31" s="133"/>
      <c r="AZ31" s="133"/>
      <c r="BA31" s="133"/>
      <c r="BB31" s="149" t="s">
        <v>288</v>
      </c>
      <c r="BC31" s="133"/>
      <c r="BD31" s="149" t="s">
        <v>409</v>
      </c>
      <c r="BE31" s="150">
        <v>42000</v>
      </c>
      <c r="BF31" s="149" t="s">
        <v>523</v>
      </c>
      <c r="BG31" s="149" t="s">
        <v>533</v>
      </c>
      <c r="BH31" s="139" t="s">
        <v>290</v>
      </c>
      <c r="BI31" s="128" t="s">
        <v>100</v>
      </c>
      <c r="BJ31" s="129">
        <v>46162</v>
      </c>
      <c r="BK31" s="130" t="s">
        <v>103</v>
      </c>
      <c r="BL31" s="128" t="s">
        <v>108</v>
      </c>
      <c r="BM31" s="96" t="s">
        <v>180</v>
      </c>
      <c r="BN31" s="94" t="s">
        <v>221</v>
      </c>
      <c r="BO31" s="130">
        <v>13440</v>
      </c>
      <c r="BP31" s="42" t="s">
        <v>182</v>
      </c>
      <c r="BQ31" s="131" t="s">
        <v>534</v>
      </c>
    </row>
    <row r="32" spans="1:69" hidden="1" x14ac:dyDescent="0.35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8"/>
      <c r="BJ32" s="129"/>
      <c r="BK32" s="130"/>
      <c r="BL32" s="128"/>
      <c r="BM32" s="96"/>
      <c r="BN32" s="94"/>
      <c r="BO32" s="130"/>
      <c r="BP32" s="42"/>
      <c r="BQ32" s="69"/>
    </row>
    <row r="33" spans="1:69" hidden="1" x14ac:dyDescent="0.35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hidden="1" x14ac:dyDescent="0.35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hidden="1" x14ac:dyDescent="0.35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28">
    <cfRule type="duplicateValues" dxfId="1" priority="2"/>
  </conditionalFormatting>
  <conditionalFormatting sqref="Y29">
    <cfRule type="duplicateValues" dxfId="0" priority="1"/>
  </conditionalFormatting>
  <dataValidations count="7">
    <dataValidation type="custom" allowBlank="1" showInputMessage="1" showErrorMessage="1" error="Enter Valid Date" sqref="BJ5:BJ29 BJ31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" xr:uid="{E633E43B-8FDA-4720-BA19-769C75B26871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30" xr:uid="{0F1D9390-37F3-4AA9-9C84-26C8F4C664A3}">
      <formula1>ISNUMBER(BJ30) * (BJ30&gt;=DATE(2023,10,1)) * (BJ30&lt;=DATE(2031,12,31)) * (INT(BJ30)=BJ30)</formula1>
      <formula2>0</formula2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BI28:BI30 BI32:BI6004</xm:sqref>
        </x14:dataValidation>
        <x14:dataValidation type="list" allowBlank="1" showInputMessage="1" showErrorMessage="1" xr:uid="{8C4989A0-12F0-42B8-9C9A-F4C03FD59526}">
          <x14:formula1>
            <xm:f>IF($BI28="Visited",'Backup sheet'!$D$2:$D$6,'Backup sheet'!$D$7)</xm:f>
          </x14:formula1>
          <xm:sqref>BK28:BK30 BK32:BK6004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2026-07-08T09:05:18Z</dcterms:modified>
</cp:coreProperties>
</file>