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15-7-26/FN26-27-00204/"/>
    </mc:Choice>
  </mc:AlternateContent>
  <xr:revisionPtr revIDLastSave="9" documentId="13_ncr:1_{FD15E74E-3F5A-4888-90E8-2AB137AC34F6}" xr6:coauthVersionLast="47" xr6:coauthVersionMax="47" xr10:uidLastSave="{FEE1C1A5-0AA6-4224-B13F-A11A3AFB77D7}"/>
  <bookViews>
    <workbookView xWindow="-110" yWindow="-110" windowWidth="19420" windowHeight="10300" tabRatio="796" firstSheet="1" activeTab="4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Report'!$A$4:$BS$56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5" i="7" l="1" a="1"/>
  <c r="O5" i="24"/>
  <c r="C10" i="23"/>
  <c r="X5" i="7" a="1"/>
  <c r="AM5" i="7" l="1" a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C6" i="20"/>
  <c r="C14" i="20"/>
  <c r="C12" i="20"/>
  <c r="B6" i="20"/>
  <c r="B9" i="20"/>
  <c r="B10" i="20"/>
  <c r="B8" i="20"/>
  <c r="B7" i="20"/>
  <c r="F5" i="7" l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  <c r="AM5" i="7"/>
  <c r="AI5" i="7"/>
  <c r="AL5" i="7" s="1"/>
  <c r="X5" i="7"/>
  <c r="H5" i="24" l="1"/>
  <c r="M5" i="24"/>
  <c r="K5" i="24"/>
  <c r="L5" i="24"/>
  <c r="I5" i="24"/>
  <c r="J5" i="24"/>
  <c r="N5" i="24" l="1"/>
  <c r="P5" i="24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<sst xmlns="http://schemas.openxmlformats.org/spreadsheetml/2006/main" count="2322" uniqueCount="780">
  <si>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</si>
  <si>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</si>
  <si>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</si>
  <si>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</si>
  <si>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</si>
  <si>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</si>
  <si>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</si>
  <si>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</si>
  <si>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</si>
  <si>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</si>
  <si>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</si>
  <si>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</si>
  <si>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</si>
  <si>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</si>
  <si>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</si>
  <si>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</si>
  <si>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</si>
  <si>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</si>
  <si>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</si>
  <si>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</si>
  <si>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</si>
  <si>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</si>
  <si>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</si>
  <si>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</si>
  <si>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</si>
  <si>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</si>
  <si>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</si>
  <si>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</si>
  <si>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</si>
  <si>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</si>
  <si>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</si>
  <si>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</si>
  <si>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</si>
  <si>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</si>
  <si>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</si>
  <si>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</si>
  <si>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</si>
  <si>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</si>
  <si>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</si>
  <si>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</si>
  <si>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</si>
  <si>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</si>
  <si>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</si>
  <si>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</si>
  <si>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</si>
  <si>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</si>
  <si>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</si>
  <si>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</si>
  <si>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</si>
  <si>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</si>
  <si>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</si>
  <si>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</si>
  <si>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</si>
  <si>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</si>
  <si>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</si>
  <si>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</si>
  <si>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</si>
  <si>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</si>
  <si>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</si>
  <si>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</si>
  <si>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</si>
  <si>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</si>
  <si>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</si>
  <si>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</si>
  <si>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</si>
  <si>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</si>
  <si>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</si>
  <si>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</si>
  <si>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</si>
  <si>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</si>
  <si>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</si>
  <si>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</si>
  <si>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</si>
  <si>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</si>
  <si>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</si>
  <si>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</si>
  <si>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</si>
  <si>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</si>
  <si>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</si>
  <si>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</si>
  <si>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</si>
  <si>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</si>
  <si>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</si>
  <si>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</si>
  <si>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</si>
  <si>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</si>
  <si>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</si>
  <si>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</si>
  <si>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</si>
  <si>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</si>
  <si>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</si>
  <si>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</si>
  <si>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</si>
  <si>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</si>
  <si>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</si>
  <si>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</si>
  <si>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</si>
  <si>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</si>
  <si>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</si>
  <si>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</si>
  <si>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</si>
  <si>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</si>
  <si>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</si>
  <si>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</si>
  <si>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</si>
  <si>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</si>
  <si>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</si>
  <si>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</si>
  <si>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</si>
  <si>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</si>
  <si>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</si>
  <si>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</si>
  <si>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</si>
  <si>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</si>
  <si>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</si>
  <si>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</si>
  <si>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</si>
  <si>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</si>
  <si>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</si>
  <si>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</si>
  <si>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</si>
  <si>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</si>
  <si>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</si>
  <si>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</si>
  <si>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</si>
  <si>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</si>
  <si>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</si>
  <si>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</si>
  <si>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</si>
  <si>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</si>
  <si>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</si>
  <si>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</si>
  <si>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</si>
  <si>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</si>
  <si>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</si>
  <si>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</si>
  <si>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</si>
  <si>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</si>
  <si>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</si>
  <si>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</si>
  <si>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</si>
  <si>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</si>
  <si>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</si>
  <si>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</si>
  <si>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</si>
  <si>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</si>
  <si>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</si>
  <si>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</si>
  <si>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</si>
  <si>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</si>
  <si>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</si>
  <si>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</si>
  <si>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</si>
  <si>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</si>
  <si>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</si>
  <si>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</si>
  <si>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</si>
  <si>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</si>
  <si>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</si>
  <si>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</si>
  <si>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</si>
  <si>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</si>
  <si>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</si>
  <si>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</si>
  <si>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</si>
  <si>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</si>
  <si>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</si>
  <si>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</si>
  <si>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</si>
  <si>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</si>
  <si>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</si>
  <si>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</si>
  <si>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</si>
  <si>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</si>
  <si>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</si>
  <si>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</si>
  <si>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</si>
  <si>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</si>
  <si>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</si>
  <si>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</si>
  <si>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</si>
  <si>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</si>
  <si>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</si>
  <si>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</si>
  <si>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</si>
  <si>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</si>
  <si>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</si>
  <si>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</si>
  <si>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</si>
  <si>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</si>
  <si>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</si>
  <si>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</si>
  <si>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</si>
  <si>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</si>
  <si>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</si>
  <si>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</si>
  <si>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</si>
  <si>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</si>
  <si>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</si>
  <si>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</si>
  <si>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</si>
  <si>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</si>
  <si>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</si>
  <si>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</si>
  <si>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</si>
  <si>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</si>
  <si>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</si>
  <si>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</si>
  <si>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</si>
  <si>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</si>
  <si>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</si>
  <si>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</si>
  <si>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</si>
  <si>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</si>
  <si>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</si>
  <si>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</si>
  <si>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</si>
  <si>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</si>
  <si>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</si>
  <si>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</si>
  <si>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</si>
  <si>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</si>
  <si>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</si>
  <si>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</si>
  <si>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</si>
  <si>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</si>
  <si>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</si>
  <si>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</si>
  <si>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</si>
  <si>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</si>
  <si>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</si>
  <si>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</si>
  <si>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</si>
  <si>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</si>
  <si>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</si>
  <si>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</si>
  <si>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</si>
  <si>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</si>
  <si>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</si>
  <si>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</si>
  <si>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</si>
  <si>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</si>
  <si>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</si>
  <si>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</si>
  <si>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</si>
  <si>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</si>
  <si>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</si>
  <si>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</si>
  <si>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</si>
  <si>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</si>
  <si>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/>
  </si>
  <si>
    <t>Physical Cash Tailed with FIMO</t>
  </si>
  <si>
    <t>Dual Staff</t>
  </si>
  <si>
    <t>Available - Not Updated (Specify in Key Register)</t>
  </si>
  <si>
    <t>MRIL0469</t>
  </si>
  <si>
    <t>Pune</t>
  </si>
  <si>
    <t>West</t>
  </si>
  <si>
    <t>Maharashtra</t>
  </si>
  <si>
    <t>Manik Satish Pawar</t>
  </si>
  <si>
    <t>SF0097630</t>
  </si>
  <si>
    <t>Branch Quality Manager</t>
  </si>
  <si>
    <t>Shivnath Bhimrao Khandagle</t>
  </si>
  <si>
    <t>SF0097734</t>
  </si>
  <si>
    <t>Credit Assistant</t>
  </si>
  <si>
    <t>IA</t>
  </si>
  <si>
    <t>Aniket Ajit Chiparge/SF0097792</t>
  </si>
  <si>
    <t>Sudarshan Raosaheb Patil/SF0078799</t>
  </si>
  <si>
    <t>Umesh Kumar Sir/SF0088299</t>
  </si>
  <si>
    <t>Branch Manager</t>
  </si>
  <si>
    <t>Suspended-Not Working</t>
  </si>
  <si>
    <t>Reporting Time : Thursday, June 18, 2026 7:26 AM</t>
  </si>
  <si>
    <t>To Date : 18 June 2026</t>
  </si>
  <si>
    <t>From Date : 18 June 2026</t>
  </si>
  <si>
    <t>Chetana</t>
  </si>
  <si>
    <t>GENERAL</t>
  </si>
  <si>
    <t>HINDU</t>
  </si>
  <si>
    <t>&gt; 2 to 4 Years</t>
  </si>
  <si>
    <t>Open</t>
  </si>
  <si>
    <t>Agriculture &amp; Farming</t>
  </si>
  <si>
    <t>GL-1</t>
  </si>
  <si>
    <t>&lt;= 2 Years</t>
  </si>
  <si>
    <t>06-Sep-2024</t>
  </si>
  <si>
    <t>05-Nov-2025</t>
  </si>
  <si>
    <t>Unnati</t>
  </si>
  <si>
    <t>IL-1</t>
  </si>
  <si>
    <t>ST</t>
  </si>
  <si>
    <t>06-Aug-2024</t>
  </si>
  <si>
    <t>MUSLIM</t>
  </si>
  <si>
    <t>30-Sep-2025</t>
  </si>
  <si>
    <t>GL-2</t>
  </si>
  <si>
    <t>05-Jun-2026</t>
  </si>
  <si>
    <t>OBC</t>
  </si>
  <si>
    <t>EBC</t>
  </si>
  <si>
    <t>25-Mar-2025</t>
  </si>
  <si>
    <t>30-Jun-2025</t>
  </si>
  <si>
    <t>25-May-2024</t>
  </si>
  <si>
    <t>24-May-2024</t>
  </si>
  <si>
    <t>Umesh Halmare</t>
  </si>
  <si>
    <t>SF0031505</t>
  </si>
  <si>
    <t>No Action Taken</t>
  </si>
  <si>
    <t>12-Jun-2026</t>
  </si>
  <si>
    <t>SC</t>
  </si>
  <si>
    <t>Cashew Business</t>
  </si>
  <si>
    <t>23-Dec-2023</t>
  </si>
  <si>
    <t>1.93 Yrs</t>
  </si>
  <si>
    <t>08-Feb-2024</t>
  </si>
  <si>
    <t>01-Oct-2024</t>
  </si>
  <si>
    <t>26-Sep-2023</t>
  </si>
  <si>
    <t>24 May 2024</t>
  </si>
  <si>
    <t>06-Jun-2026</t>
  </si>
  <si>
    <t>13-Jun-2026</t>
  </si>
  <si>
    <t>22-Jun-2024</t>
  </si>
  <si>
    <t>10-Jun-2026</t>
  </si>
  <si>
    <t>Shubham Talole/SF0037282</t>
  </si>
  <si>
    <t>SF0037282</t>
  </si>
  <si>
    <t>Shubham Talole</t>
  </si>
  <si>
    <t>Completed-Report Submitted</t>
  </si>
  <si>
    <t>Srirampur</t>
  </si>
  <si>
    <t>MR3054</t>
  </si>
  <si>
    <t>Igatpuri</t>
  </si>
  <si>
    <t>Ghoti</t>
  </si>
  <si>
    <t>SF0103665</t>
  </si>
  <si>
    <t>Mangesh Anil Davkhare</t>
  </si>
  <si>
    <t>687264</t>
  </si>
  <si>
    <t>687264 Nagre1</t>
  </si>
  <si>
    <t>SSF2770025</t>
  </si>
  <si>
    <t>Boutique</t>
  </si>
  <si>
    <t>SANMA ABDULLAH ANSARI</t>
  </si>
  <si>
    <t>20-Sep-2022</t>
  </si>
  <si>
    <t>07</t>
  </si>
  <si>
    <t>1</t>
  </si>
  <si>
    <t>3.79 Yrs</t>
  </si>
  <si>
    <t>20 Sep 2022</t>
  </si>
  <si>
    <t>08-Nov-2022</t>
  </si>
  <si>
    <t>01-Jun-2024</t>
  </si>
  <si>
    <t>7378961786</t>
  </si>
  <si>
    <t>Sainath Gawade/SF0032842</t>
  </si>
  <si>
    <t>Borrower &amp; Loan card not available during CLV</t>
  </si>
  <si>
    <t>Pimpalgaon Mor</t>
  </si>
  <si>
    <t>bhosale C1</t>
  </si>
  <si>
    <t>bhosale C1 Baba1</t>
  </si>
  <si>
    <t>SSF2333006</t>
  </si>
  <si>
    <t>MANDABAI BHGVANTA BHOSALE</t>
  </si>
  <si>
    <t>21-Jun-2022</t>
  </si>
  <si>
    <t>04</t>
  </si>
  <si>
    <t>4.04 Yrs</t>
  </si>
  <si>
    <t>21 Jun 2022</t>
  </si>
  <si>
    <t>&gt; 4 to 6 Years</t>
  </si>
  <si>
    <t>03-Aug-2022</t>
  </si>
  <si>
    <t>04-Jun-2024</t>
  </si>
  <si>
    <t>31-Dec-2024</t>
  </si>
  <si>
    <t>7038408804</t>
  </si>
  <si>
    <t>692157 C1</t>
  </si>
  <si>
    <t>692157 C1 Ramrav Nagar1</t>
  </si>
  <si>
    <t>SSF2799170</t>
  </si>
  <si>
    <t>Agarbathi Making</t>
  </si>
  <si>
    <t>NAJUKA ARUN KADU</t>
  </si>
  <si>
    <t>26-Sep-2022</t>
  </si>
  <si>
    <t>3.78 Yrs</t>
  </si>
  <si>
    <t>26 Sep 2022</t>
  </si>
  <si>
    <t>02-Nov-2022</t>
  </si>
  <si>
    <t>28-Sep-2023</t>
  </si>
  <si>
    <t>8766659013</t>
  </si>
  <si>
    <t>Devale</t>
  </si>
  <si>
    <t>686643</t>
  </si>
  <si>
    <t>686643 Mandardevi21</t>
  </si>
  <si>
    <t>SSF2800008</t>
  </si>
  <si>
    <t>AUTOMOBILE SHOP</t>
  </si>
  <si>
    <t>MANISHA KAILAS KARPE</t>
  </si>
  <si>
    <t>05</t>
  </si>
  <si>
    <t>9270904711</t>
  </si>
  <si>
    <t>SSF2801428</t>
  </si>
  <si>
    <t>BEBIBAI BALU DUBHASHE</t>
  </si>
  <si>
    <t>9075568335</t>
  </si>
  <si>
    <t>SF0098605</t>
  </si>
  <si>
    <t>Yejurvendra Bharatsing Kachave</t>
  </si>
  <si>
    <t>708437</t>
  </si>
  <si>
    <t>1210322</t>
  </si>
  <si>
    <t>SID951375977778</t>
  </si>
  <si>
    <t>Cloth Business</t>
  </si>
  <si>
    <t>RANJANA GORAKH GANJAVE</t>
  </si>
  <si>
    <t>14-Oct-2022</t>
  </si>
  <si>
    <t>2</t>
  </si>
  <si>
    <t>5.60 Yrs</t>
  </si>
  <si>
    <t>01 Dec 2020</t>
  </si>
  <si>
    <t>02-Dec-2022</t>
  </si>
  <si>
    <t>27-Aug-2025</t>
  </si>
  <si>
    <t>9322628560</t>
  </si>
  <si>
    <t>SSF2881247</t>
  </si>
  <si>
    <t>VAISHALI SAGAR KADU</t>
  </si>
  <si>
    <t>17-Oct-2022</t>
  </si>
  <si>
    <t>3.72 Yrs</t>
  </si>
  <si>
    <t>17 Oct 2022</t>
  </si>
  <si>
    <t>04-Sep-2023</t>
  </si>
  <si>
    <t>8605918874</t>
  </si>
  <si>
    <t>Borrower intentionally not paying EMI from September2023</t>
  </si>
  <si>
    <t>Talegaon</t>
  </si>
  <si>
    <t>687923 C1</t>
  </si>
  <si>
    <t>687923 Rajwada 21</t>
  </si>
  <si>
    <t>SSF2927500</t>
  </si>
  <si>
    <t>MANISHA SHIVAJI SHINDE</t>
  </si>
  <si>
    <t>30-Oct-2022</t>
  </si>
  <si>
    <t>10</t>
  </si>
  <si>
    <t>3.68 Yrs</t>
  </si>
  <si>
    <t>30 Oct 2022</t>
  </si>
  <si>
    <t>04-Dec-2022</t>
  </si>
  <si>
    <t>22-May-2025</t>
  </si>
  <si>
    <t>7666113005</t>
  </si>
  <si>
    <t xml:space="preserve">Igatpuri </t>
  </si>
  <si>
    <t>696925 C1</t>
  </si>
  <si>
    <t>696925 C1 Milind Nagar1</t>
  </si>
  <si>
    <t>SSF2978593</t>
  </si>
  <si>
    <t>ALKABAI RAJU DONDE</t>
  </si>
  <si>
    <t>22-Nov-2022</t>
  </si>
  <si>
    <t>3.62 Yrs</t>
  </si>
  <si>
    <t>22 Nov 2022</t>
  </si>
  <si>
    <t>05-Jan-2023</t>
  </si>
  <si>
    <t>28-Jul-2023</t>
  </si>
  <si>
    <t>8446098120</t>
  </si>
  <si>
    <t>Ambebahula</t>
  </si>
  <si>
    <t>693430 C3</t>
  </si>
  <si>
    <t>693430 C3 Vilholi1</t>
  </si>
  <si>
    <t>SSF3147190</t>
  </si>
  <si>
    <t>SARLA DASRATH TRIBHUVAN</t>
  </si>
  <si>
    <t>30-Dec-2022</t>
  </si>
  <si>
    <t>08</t>
  </si>
  <si>
    <t>3.52 Yrs</t>
  </si>
  <si>
    <t>30 Dec 2022</t>
  </si>
  <si>
    <t>06-Feb-2023</t>
  </si>
  <si>
    <t>03-Oct-2023</t>
  </si>
  <si>
    <t>7558716652</t>
  </si>
  <si>
    <t>1191301</t>
  </si>
  <si>
    <t>SSF3305715</t>
  </si>
  <si>
    <t xml:space="preserve">POOJA SAMADHAN PAWAR </t>
  </si>
  <si>
    <t>31-Jan-2023</t>
  </si>
  <si>
    <t>3.43 Yrs</t>
  </si>
  <si>
    <t>31 Jan 2023</t>
  </si>
  <si>
    <t>04-Mar-2023</t>
  </si>
  <si>
    <t>31-Jan-2025</t>
  </si>
  <si>
    <t>8888128682</t>
  </si>
  <si>
    <t>SSF3311834</t>
  </si>
  <si>
    <t>VAISHALI GANESH SHELAR</t>
  </si>
  <si>
    <t>10-Feb-2023</t>
  </si>
  <si>
    <t>3.40 Yrs</t>
  </si>
  <si>
    <t>10 Feb 2023</t>
  </si>
  <si>
    <t>02-Apr-2023</t>
  </si>
  <si>
    <t>05-Sep-2023</t>
  </si>
  <si>
    <t>31-Mar-2025</t>
  </si>
  <si>
    <t>9371882972</t>
  </si>
  <si>
    <t>677104</t>
  </si>
  <si>
    <t>1184309</t>
  </si>
  <si>
    <t>SSF3449136</t>
  </si>
  <si>
    <t>AFSANA NYAJAHEMAD KHALIFA</t>
  </si>
  <si>
    <t>24-Feb-2023</t>
  </si>
  <si>
    <t>3.36 Yrs</t>
  </si>
  <si>
    <t>24 Feb 2023</t>
  </si>
  <si>
    <t>02-Oct-2023</t>
  </si>
  <si>
    <t>8767846793</t>
  </si>
  <si>
    <t>Vilholi</t>
  </si>
  <si>
    <t>693430 C5</t>
  </si>
  <si>
    <t>693430 C5 Ganeshya1</t>
  </si>
  <si>
    <t>SSF3246277</t>
  </si>
  <si>
    <t xml:space="preserve">ARTI SITARAM JADHAV </t>
  </si>
  <si>
    <t>25-Feb-2023</t>
  </si>
  <si>
    <t>25 Feb 2023</t>
  </si>
  <si>
    <t>05-Apr-2023</t>
  </si>
  <si>
    <t>01-Jul-2024</t>
  </si>
  <si>
    <t>8530923026</t>
  </si>
  <si>
    <t>SSF3509477</t>
  </si>
  <si>
    <t>TARABAI KAILAS GAIKWAD</t>
  </si>
  <si>
    <t>05-Mar-2023</t>
  </si>
  <si>
    <t>3.34 Yrs</t>
  </si>
  <si>
    <t>05 Mar 2023</t>
  </si>
  <si>
    <t>08-Apr-2023</t>
  </si>
  <si>
    <t>12-Jun-2024</t>
  </si>
  <si>
    <t>9021987878</t>
  </si>
  <si>
    <t>693430 C1</t>
  </si>
  <si>
    <t>693430 C1 Rajurbahula 21</t>
  </si>
  <si>
    <t>SSF3515583</t>
  </si>
  <si>
    <t xml:space="preserve">YOGITA </t>
  </si>
  <si>
    <t>07-Mar-2023</t>
  </si>
  <si>
    <t>3.33 Yrs</t>
  </si>
  <si>
    <t>07 Mar 2023</t>
  </si>
  <si>
    <t>06-Apr-2023</t>
  </si>
  <si>
    <t>25-Sep-2023</t>
  </si>
  <si>
    <t>8805526549</t>
  </si>
  <si>
    <t>Barshingave</t>
  </si>
  <si>
    <t>688596 C4</t>
  </si>
  <si>
    <t>688596 C4 DHAMANGON1</t>
  </si>
  <si>
    <t>SSF3545162</t>
  </si>
  <si>
    <t>NAKUBAI BALU PANSARE</t>
  </si>
  <si>
    <t>14-Mar-2023</t>
  </si>
  <si>
    <t>3.32 Yrs</t>
  </si>
  <si>
    <t>14 Mar 2023</t>
  </si>
  <si>
    <t>09-May-2023</t>
  </si>
  <si>
    <t>7709760647</t>
  </si>
  <si>
    <t>693430 C7</t>
  </si>
  <si>
    <t>693430 C7 Moray1</t>
  </si>
  <si>
    <t>SSF3586382</t>
  </si>
  <si>
    <t>SANGITA ATISH BHALERAO</t>
  </si>
  <si>
    <t>20-Mar-2023</t>
  </si>
  <si>
    <t>3.30 Yrs</t>
  </si>
  <si>
    <t>20 Mar 2023</t>
  </si>
  <si>
    <t>06-May-2023</t>
  </si>
  <si>
    <t>31-Aug-2024</t>
  </si>
  <si>
    <t>8857889190</t>
  </si>
  <si>
    <t>Borrower intentionally not paying EMI.</t>
  </si>
  <si>
    <t>683539 C1</t>
  </si>
  <si>
    <t>683539 C1 Dhammagiri1</t>
  </si>
  <si>
    <t>SSF3592834</t>
  </si>
  <si>
    <t>RUKSAR IMRAN SHAIKH</t>
  </si>
  <si>
    <t>21-Mar-2023</t>
  </si>
  <si>
    <t>21 Mar 2023</t>
  </si>
  <si>
    <t>10-May-2023</t>
  </si>
  <si>
    <t>9922779967</t>
  </si>
  <si>
    <t>Unnati Product</t>
  </si>
  <si>
    <t>23-Mar-2023</t>
  </si>
  <si>
    <t>0</t>
  </si>
  <si>
    <t>02-May-2023</t>
  </si>
  <si>
    <t>8378959059</t>
  </si>
  <si>
    <t>680815</t>
  </si>
  <si>
    <t>1170482</t>
  </si>
  <si>
    <t>SSF2800183</t>
  </si>
  <si>
    <t>BUSHRA FARHAN KACHHI</t>
  </si>
  <si>
    <t>25-Mar-2023</t>
  </si>
  <si>
    <t>3.28 Yrs</t>
  </si>
  <si>
    <t>25 Mar 2023</t>
  </si>
  <si>
    <t>05-May-2023</t>
  </si>
  <si>
    <t>19-Mar-2025</t>
  </si>
  <si>
    <t>9307678419</t>
  </si>
  <si>
    <t>693430 C9</t>
  </si>
  <si>
    <t>693430 C9 Devlaligaon1</t>
  </si>
  <si>
    <t>SSF3664461</t>
  </si>
  <si>
    <t>USHA RAMAKANT TAYADE</t>
  </si>
  <si>
    <t>27-Mar-2023</t>
  </si>
  <si>
    <t>27 Mar 2023</t>
  </si>
  <si>
    <t>9370918864</t>
  </si>
  <si>
    <t>MU PIMPRI SADRODDIN</t>
  </si>
  <si>
    <t>MU PIMPRI SADRODDIN C2</t>
  </si>
  <si>
    <t>MU PIMPRI SADRODDIN C2 dhamangav1</t>
  </si>
  <si>
    <t>SSF3515511</t>
  </si>
  <si>
    <t>GANGABAI MADAN BORHADE</t>
  </si>
  <si>
    <t>28-Mar-2023</t>
  </si>
  <si>
    <t>03</t>
  </si>
  <si>
    <t>28 Mar 2023</t>
  </si>
  <si>
    <t>25-Jan-2025</t>
  </si>
  <si>
    <t>9765419079</t>
  </si>
  <si>
    <t>SSF3702664</t>
  </si>
  <si>
    <t>VIDYA VISHWAS KHADASE</t>
  </si>
  <si>
    <t>30-Mar-2023</t>
  </si>
  <si>
    <t>3.27 Yrs</t>
  </si>
  <si>
    <t>30 Mar 2023</t>
  </si>
  <si>
    <t>16-May-2024</t>
  </si>
  <si>
    <t>9011232490</t>
  </si>
  <si>
    <t>SSF3702682</t>
  </si>
  <si>
    <t>ANITA ANIL SALVE</t>
  </si>
  <si>
    <t>30-May-2024</t>
  </si>
  <si>
    <t>9011445244</t>
  </si>
  <si>
    <t>683565</t>
  </si>
  <si>
    <t>683565 Ramravnagar1</t>
  </si>
  <si>
    <t>SSF3681812</t>
  </si>
  <si>
    <t>JIJABAI MACHHINDRA KHARAT</t>
  </si>
  <si>
    <t>3.25 Yrs</t>
  </si>
  <si>
    <t>06 Apr 2023</t>
  </si>
  <si>
    <t>02-Jun-2023</t>
  </si>
  <si>
    <t>30-Apr-2025</t>
  </si>
  <si>
    <t>7507784615</t>
  </si>
  <si>
    <t>687118 C1</t>
  </si>
  <si>
    <t>687118 C1 Gandhi Nagar Igatpuri1</t>
  </si>
  <si>
    <t>SSF3743372</t>
  </si>
  <si>
    <t>OTHERS</t>
  </si>
  <si>
    <t>MANGALA MILIND UJAGARE</t>
  </si>
  <si>
    <t>12-Apr-2023</t>
  </si>
  <si>
    <t>3.24 Yrs</t>
  </si>
  <si>
    <t>12 Apr 2023</t>
  </si>
  <si>
    <t>09-Jun-2023</t>
  </si>
  <si>
    <t>8390786263</t>
  </si>
  <si>
    <t>693430 C12</t>
  </si>
  <si>
    <t>693430 C12 Rambai Abedkar Nagar1</t>
  </si>
  <si>
    <t>SSF3752319</t>
  </si>
  <si>
    <t>SANGEETA MADHAV SURVE</t>
  </si>
  <si>
    <t>14-Apr-2023</t>
  </si>
  <si>
    <t>3.23 Yrs</t>
  </si>
  <si>
    <t>14 Apr 2023</t>
  </si>
  <si>
    <t>06-Jun-2023</t>
  </si>
  <si>
    <t>27-Jun-2024</t>
  </si>
  <si>
    <t>9623502951</t>
  </si>
  <si>
    <t>25-Apr-2023</t>
  </si>
  <si>
    <t>SSF3602517</t>
  </si>
  <si>
    <t>MEENA DEVIDAS BHALERAO</t>
  </si>
  <si>
    <t>01-Aug-2024</t>
  </si>
  <si>
    <t>06-Apr-2025</t>
  </si>
  <si>
    <t>7709421916</t>
  </si>
  <si>
    <t>Khambale</t>
  </si>
  <si>
    <t>700059</t>
  </si>
  <si>
    <t>700059 Rajwada1</t>
  </si>
  <si>
    <t>SSF3520036</t>
  </si>
  <si>
    <t>LALITA BHAGAVAN JAGATAP</t>
  </si>
  <si>
    <t>24-Oct-2025</t>
  </si>
  <si>
    <t>06</t>
  </si>
  <si>
    <t>08 Mar 2023</t>
  </si>
  <si>
    <t>06-Nov-2025</t>
  </si>
  <si>
    <t>06-Jul-2026</t>
  </si>
  <si>
    <t>9028166082</t>
  </si>
  <si>
    <t xml:space="preserve">As per loan card there is no issue </t>
  </si>
  <si>
    <t>682293</t>
  </si>
  <si>
    <t>1174944</t>
  </si>
  <si>
    <t>SMH0000006877945</t>
  </si>
  <si>
    <t>GAURI RAMESH HADAP</t>
  </si>
  <si>
    <t>12-Feb-2026</t>
  </si>
  <si>
    <t>0.39 Yrs</t>
  </si>
  <si>
    <t>12 Feb 2026</t>
  </si>
  <si>
    <t>05-Mar-2026</t>
  </si>
  <si>
    <t>05-Jul-2026</t>
  </si>
  <si>
    <t>9225782197</t>
  </si>
  <si>
    <t>696923 C1</t>
  </si>
  <si>
    <t>696923 C1 Ambebahula1</t>
  </si>
  <si>
    <t>SSF3961032</t>
  </si>
  <si>
    <t>PUJA RANGNATH KALE</t>
  </si>
  <si>
    <t>09-Nov-2024</t>
  </si>
  <si>
    <t>3.06 Yrs</t>
  </si>
  <si>
    <t>14 Jun 2023</t>
  </si>
  <si>
    <t>06-Dec-2024</t>
  </si>
  <si>
    <t>9529662890</t>
  </si>
  <si>
    <t>691626 C1</t>
  </si>
  <si>
    <t>691626 C1 Waki1</t>
  </si>
  <si>
    <t>SSF4287319</t>
  </si>
  <si>
    <t>JAYADA SHAIKH IRFAN</t>
  </si>
  <si>
    <t>2.89 Yrs</t>
  </si>
  <si>
    <t>16 Aug 2023</t>
  </si>
  <si>
    <t>10-Nov-2024</t>
  </si>
  <si>
    <t>10-May-2026</t>
  </si>
  <si>
    <t>8237200187</t>
  </si>
  <si>
    <t>As per other borrower there is no issue but borrower &amp; loan card both are not available for proper verification</t>
  </si>
  <si>
    <t>693430 C10</t>
  </si>
  <si>
    <t>693430 C10 Namo1</t>
  </si>
  <si>
    <t>SSF6195144</t>
  </si>
  <si>
    <t>Tarpaulin Sheet Business</t>
  </si>
  <si>
    <t>NISHA NANDU TALKHE</t>
  </si>
  <si>
    <t>2.10 Yrs</t>
  </si>
  <si>
    <t>01 Jun 2024</t>
  </si>
  <si>
    <t>04-Jul-2024</t>
  </si>
  <si>
    <t>12-May-2026</t>
  </si>
  <si>
    <t>7499750039</t>
  </si>
  <si>
    <t>As per loan card there iss no any issue found during CLV</t>
  </si>
  <si>
    <t>KALUSTE</t>
  </si>
  <si>
    <t>KALUSTE C3</t>
  </si>
  <si>
    <t>KALUSTE C3 Fidsewadi1</t>
  </si>
  <si>
    <t>SSF4041282</t>
  </si>
  <si>
    <t xml:space="preserve">RUPALI KAILAS GHARE </t>
  </si>
  <si>
    <t>19-Nov-2024</t>
  </si>
  <si>
    <t>3.01 Yrs</t>
  </si>
  <si>
    <t>02 Jul 2023</t>
  </si>
  <si>
    <t>07-Jan-2025</t>
  </si>
  <si>
    <t>30-Apr-2026</t>
  </si>
  <si>
    <t>7888198568</t>
  </si>
  <si>
    <t>685112</t>
  </si>
  <si>
    <t>685112 Saha Bangla1</t>
  </si>
  <si>
    <t>SSF6062280</t>
  </si>
  <si>
    <t>RADHIKA MAYUR BAGUL</t>
  </si>
  <si>
    <t>2.12 Yrs</t>
  </si>
  <si>
    <t>05-Jul-2024</t>
  </si>
  <si>
    <t>08-May-2026</t>
  </si>
  <si>
    <t>9529700821</t>
  </si>
  <si>
    <t>As per loan card there is no any issue found during CLV</t>
  </si>
  <si>
    <t>KALUSTE C3 Kaluste1</t>
  </si>
  <si>
    <t>SSF3844626</t>
  </si>
  <si>
    <t>SHOBHA CHIMA SARUKTE</t>
  </si>
  <si>
    <t>3.17 Yrs</t>
  </si>
  <si>
    <t>07 May 2023</t>
  </si>
  <si>
    <t>14-Oct-2025</t>
  </si>
  <si>
    <t>9854645533</t>
  </si>
  <si>
    <t>As per Borrower family member there is no issue but borrower &amp; loan card both were not available for proper verification.</t>
  </si>
  <si>
    <t>687923 Rajwada1</t>
  </si>
  <si>
    <t>SSF2391776</t>
  </si>
  <si>
    <t>MANGALA NARENDRA JAGTAP</t>
  </si>
  <si>
    <t>19-Jun-2024</t>
  </si>
  <si>
    <t>02-Aug-2024</t>
  </si>
  <si>
    <t>26-Jun-2026</t>
  </si>
  <si>
    <t>9607325507</t>
  </si>
  <si>
    <t>683122</t>
  </si>
  <si>
    <t>1177622</t>
  </si>
  <si>
    <t>SSF3446884</t>
  </si>
  <si>
    <t xml:space="preserve">PUSHPA SANTOSH KADAM </t>
  </si>
  <si>
    <t>9028145092</t>
  </si>
  <si>
    <t>684666</t>
  </si>
  <si>
    <t>684666 Jogeshwari 21</t>
  </si>
  <si>
    <t>SSF2931207</t>
  </si>
  <si>
    <t>ATTAR HEENA ABDUL LATIF</t>
  </si>
  <si>
    <t>31-Oct-2022</t>
  </si>
  <si>
    <t>31 Oct 2022</t>
  </si>
  <si>
    <t>05-Dec-2022</t>
  </si>
  <si>
    <t>27-Jul-2024</t>
  </si>
  <si>
    <t>9356436254</t>
  </si>
  <si>
    <t>Borrower was not at home during CLV Verification..We discussed with other borrower about the loan card but loan cardcalso not available.</t>
  </si>
  <si>
    <t>696925 C2</t>
  </si>
  <si>
    <t>696925 C2 Milindnagar1</t>
  </si>
  <si>
    <t>SSF3123679</t>
  </si>
  <si>
    <t>ANITA SURAJ HANDORE</t>
  </si>
  <si>
    <t>3.47 Yrs</t>
  </si>
  <si>
    <t>17 Jan 2023</t>
  </si>
  <si>
    <t>7558352924</t>
  </si>
  <si>
    <t>No Any issue found during CLV Verification…Borrower's loan card not updated after April 2025. But All EMI accounted in FIMO</t>
  </si>
  <si>
    <t>695410 C2</t>
  </si>
  <si>
    <t>695410 C2 Mahadev Nagar1</t>
  </si>
  <si>
    <t>SSF6416815</t>
  </si>
  <si>
    <t>KAVITA MANGESH BONDE</t>
  </si>
  <si>
    <t>01 Aug 2024</t>
  </si>
  <si>
    <t>31-Mar-2026</t>
  </si>
  <si>
    <t>9028157001</t>
  </si>
  <si>
    <t>No Any issue found during CLV Verification…Due to business stop borrower hasn't pay EMI After march 2026</t>
  </si>
  <si>
    <t>693430 C6</t>
  </si>
  <si>
    <t>693430 C6 Sai1</t>
  </si>
  <si>
    <t>SSF3337326</t>
  </si>
  <si>
    <t>AAYESHA RIYAZ SHAILKH</t>
  </si>
  <si>
    <t>09-Feb-2023</t>
  </si>
  <si>
    <t>3.41 Yrs</t>
  </si>
  <si>
    <t>09 Feb 2023</t>
  </si>
  <si>
    <t>28-Feb-2024</t>
  </si>
  <si>
    <t>7058271691</t>
  </si>
  <si>
    <t>13-Nov-2024</t>
  </si>
  <si>
    <t>20-Jan-2026</t>
  </si>
  <si>
    <t>Pipeline issue : Borrower Radhika Bahul given the same loan to their relative &amp; said that they will start remaining EMI from Aug 2026.</t>
  </si>
  <si>
    <t>684144</t>
  </si>
  <si>
    <t>684144 Ganesh1</t>
  </si>
  <si>
    <t>SSF3466659</t>
  </si>
  <si>
    <t>RUKHSANA AB SALAM SHAIKH</t>
  </si>
  <si>
    <t>01-Oct-2025</t>
  </si>
  <si>
    <t>GL-3</t>
  </si>
  <si>
    <t>27 Feb 2023</t>
  </si>
  <si>
    <t>7798664274</t>
  </si>
  <si>
    <t>694983</t>
  </si>
  <si>
    <t>1191511</t>
  </si>
  <si>
    <t>SSF6575330</t>
  </si>
  <si>
    <t>ANITA RAHUL ROKADE</t>
  </si>
  <si>
    <t>25-Nov-2025</t>
  </si>
  <si>
    <t>1.64 Yrs</t>
  </si>
  <si>
    <t>14 Nov 2024</t>
  </si>
  <si>
    <t>05-Jan-2026</t>
  </si>
  <si>
    <t>7588833057</t>
  </si>
  <si>
    <t>1179915</t>
  </si>
  <si>
    <t>SSF6239613</t>
  </si>
  <si>
    <t>SHITAL JITENDRA KEDAR</t>
  </si>
  <si>
    <t>17-Dec-2025</t>
  </si>
  <si>
    <t>2.08 Yrs</t>
  </si>
  <si>
    <t>07 Jun 2024</t>
  </si>
  <si>
    <t>8806763983</t>
  </si>
  <si>
    <t>SSF6133805</t>
  </si>
  <si>
    <t>GAYATRI RAHUL DODAKE</t>
  </si>
  <si>
    <t>12-Jan-2026</t>
  </si>
  <si>
    <t>2.15 Yrs</t>
  </si>
  <si>
    <t>14 May 2024</t>
  </si>
  <si>
    <t>05-Feb-2026</t>
  </si>
  <si>
    <t>8956080696</t>
  </si>
  <si>
    <t>691635 C1</t>
  </si>
  <si>
    <t>691635 C1 Shnichik 21</t>
  </si>
  <si>
    <t>SSF3449011</t>
  </si>
  <si>
    <t>KIRANKUMARI BALRAM JAISWAL</t>
  </si>
  <si>
    <t>04-Feb-2026</t>
  </si>
  <si>
    <t>9356344308</t>
  </si>
  <si>
    <t>683122 C1</t>
  </si>
  <si>
    <t>683122 C1 Ghnadhi Nagar1</t>
  </si>
  <si>
    <t>SMH0000006926592</t>
  </si>
  <si>
    <t>SHAKUNTALA SURESH KHARE</t>
  </si>
  <si>
    <t>17-Mar-2026</t>
  </si>
  <si>
    <t>0.30 Yrs</t>
  </si>
  <si>
    <t>17 Mar 2026</t>
  </si>
  <si>
    <t>05-Apr-2026</t>
  </si>
  <si>
    <t>9545243669</t>
  </si>
  <si>
    <t>685112 Six Bangla1</t>
  </si>
  <si>
    <t>SSF2891659</t>
  </si>
  <si>
    <t>TAI GANESH LOTE</t>
  </si>
  <si>
    <t>20-Mar-2026</t>
  </si>
  <si>
    <t>22 Oct 2022</t>
  </si>
  <si>
    <t>8799855632</t>
  </si>
  <si>
    <t>Karan Gopal</t>
  </si>
  <si>
    <t>SF0051296</t>
  </si>
  <si>
    <t>As per Digital payment reciept Borrower Puja Rangnath Kale/358790587 was paid EMI of Rs 3470/- on 11 April 2026 to BM Karan Gopal/SF0051296 but BM not accounted in FIMO. Thereafter IA team was find out the same on 16 April 2026 then BM Gopal accounted Rs3460/- on borrower account in FIMO on 16th April 2026, &amp; Remaining Rs 10 returned to borrower through PhonePe on 14th July 2026.</t>
  </si>
  <si>
    <t>FN26-27-00204</t>
  </si>
  <si>
    <t xml:space="preserve">Branch Manager Karan Gopal/SF0051296 was found involved in Collection Amount Misappropriation (Collected EMIs but not posted to concerned borrower accounts) on the names of 01 borrower for the amounting to Rs. 3470/- based on the evidence available.
Total Fraud Amount = Rs. 3470/-
Recovered Amount = Rs. 3470/- 
Net Fraud Amount  = Rs. 00/-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</si>
</sst>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81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18" fontId="32" fillId="8" borderId="0" xfId="0" applyNumberFormat="1" applyFont="1" applyFill="1" applyProtection="1">
      <protection locked="0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36" fillId="0" borderId="15" xfId="0" applyFont="1" applyBorder="1" applyAlignment="1">
      <alignment horizontal="left" vertical="center" wrapText="1" readingOrder="1"/>
    </xf>
    <xf numFmtId="172" fontId="36" fillId="0" borderId="15" xfId="0" applyNumberFormat="1" applyFont="1" applyBorder="1" applyAlignment="1">
      <alignment horizontal="left" vertical="center" wrapText="1" readingOrder="1"/>
    </xf>
    <xf numFmtId="0" fontId="36" fillId="0" borderId="17" xfId="0" applyFont="1" applyBorder="1" applyAlignment="1">
      <alignment horizontal="left" vertical="center" wrapText="1" readingOrder="1"/>
    </xf>
    <xf numFmtId="0" fontId="6" fillId="8" borderId="7" xfId="0" applyFont="1" applyFill="1" applyBorder="1" applyAlignment="1" applyProtection="1">
      <alignment horizontal="left" vertical="center"/>
      <protection locked="0"/>
    </xf>
    <xf numFmtId="15" fontId="6" fillId="8" borderId="7" xfId="0" applyNumberFormat="1" applyFont="1" applyFill="1" applyBorder="1" applyAlignment="1" applyProtection="1">
      <alignment horizontal="left" vertical="center"/>
      <protection locked="0"/>
    </xf>
    <xf numFmtId="0" fontId="6" fillId="0" borderId="7" xfId="0" applyFont="1" applyBorder="1" applyAlignment="1" applyProtection="1">
      <alignment horizontal="left" vertical="center"/>
      <protection locked="0"/>
    </xf>
    <xf numFmtId="0" fontId="11" fillId="0" borderId="7" xfId="0" applyFont="1" applyBorder="1" applyAlignment="1" applyProtection="1">
      <alignment horizontal="left" vertical="center"/>
      <protection locked="0"/>
    </xf>
    <xf numFmtId="0" fontId="6" fillId="0" borderId="7" xfId="0" applyFont="1" applyBorder="1" applyAlignment="1" applyProtection="1">
      <alignment horizontal="left" vertical="center" wrapText="1"/>
      <protection locked="0"/>
    </xf>
    <xf numFmtId="0" fontId="6" fillId="8" borderId="7" xfId="0" applyFont="1" applyFill="1" applyBorder="1" applyAlignment="1" applyProtection="1">
      <alignment horizontal="left" vertical="center" wrapText="1"/>
      <protection locked="0"/>
    </xf>
    <xf numFmtId="15" fontId="6" fillId="8" borderId="1" xfId="0" applyNumberFormat="1" applyFont="1" applyFill="1" applyBorder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6" fillId="8" borderId="1" xfId="0" applyFont="1" applyFill="1" applyBorder="1" applyAlignment="1" applyProtection="1">
      <alignment horizontal="left" vertical="center"/>
      <protection locked="0"/>
    </xf>
    <xf numFmtId="169" fontId="6" fillId="8" borderId="1" xfId="0" applyNumberFormat="1" applyFont="1" applyFill="1" applyBorder="1" applyAlignment="1" applyProtection="1">
      <alignment horizontal="left" vertical="center"/>
      <protection locked="0"/>
    </xf>
    <xf numFmtId="0" fontId="11" fillId="0" borderId="1" xfId="0" applyFont="1" applyBorder="1" applyAlignment="1" applyProtection="1">
      <alignment horizontal="left" vertical="center"/>
      <protection locked="0"/>
    </xf>
    <xf numFmtId="0" fontId="6" fillId="8" borderId="1" xfId="0" applyFont="1" applyFill="1" applyBorder="1" applyAlignment="1" applyProtection="1">
      <alignment horizontal="left" vertical="center" wrapText="1"/>
      <protection locked="0"/>
    </xf>
    <xf numFmtId="169" fontId="6" fillId="8" borderId="15" xfId="0" applyNumberFormat="1" applyFont="1" applyFill="1" applyBorder="1" applyAlignment="1" applyProtection="1">
      <alignment horizontal="left" vertical="center"/>
      <protection locked="0"/>
    </xf>
    <xf numFmtId="0" fontId="36" fillId="0" borderId="1" xfId="0" applyFont="1" applyBorder="1" applyAlignment="1">
      <alignment horizontal="left" vertical="center" wrapText="1" readingOrder="1"/>
    </xf>
    <xf numFmtId="0" fontId="36" fillId="0" borderId="15" xfId="0" applyFont="1" applyBorder="1" applyAlignment="1">
      <alignment vertical="center" wrapText="1" readingOrder="1"/>
    </xf>
    <xf numFmtId="0" fontId="36" fillId="0" borderId="1" xfId="0" applyFont="1" applyBorder="1" applyAlignment="1">
      <alignment vertical="center" wrapText="1" readingOrder="1"/>
    </xf>
    <xf numFmtId="172" fontId="36" fillId="0" borderId="1" xfId="0" applyNumberFormat="1" applyFont="1" applyBorder="1" applyAlignment="1">
      <alignment horizontal="left" vertical="center" wrapText="1" readingOrder="1"/>
    </xf>
    <xf numFmtId="0" fontId="36" fillId="14" borderId="1" xfId="0" applyFont="1" applyFill="1" applyBorder="1" applyAlignment="1">
      <alignment horizontal="left" vertical="center" wrapText="1" readingOrder="1"/>
    </xf>
    <xf numFmtId="15" fontId="36" fillId="0" borderId="1" xfId="0" applyNumberFormat="1" applyFont="1" applyBorder="1" applyAlignment="1">
      <alignment horizontal="left" vertical="center" wrapText="1" readingOrder="1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</cellXfs>
  <cellStyles count="34">
    <cellStyle name="Comma" xfId="30" builtinId="3"/>
    <cellStyle name="Comma 2" xfId="33" xr:uid="{48880344-0DCA-42A1-BDEF-1C43F041FE75}"/>
    <cellStyle name="Comma 2 2" xfId="14" xr:uid="{00000000-0005-0000-0000-000000000000}"/>
    <cellStyle name="Comma 2 2 2" xfId="32" xr:uid="{F80E7E8B-E812-4034-A1A5-0AEF823A255B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3" t="s">
        <v>171</v>
      </c>
      <c r="G1" s="83" t="s">
        <v>179</v>
      </c>
      <c r="H1" s="83" t="s">
        <v>182</v>
      </c>
      <c r="I1" s="94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5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5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5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5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5"/>
    </row>
    <row r="7" spans="1:11" x14ac:dyDescent="0.35">
      <c r="C7" s="54" t="s">
        <v>116</v>
      </c>
      <c r="E7" t="s">
        <v>106</v>
      </c>
      <c r="I7" t="s">
        <v>188</v>
      </c>
      <c r="K7" s="95"/>
    </row>
    <row r="8" spans="1:11" x14ac:dyDescent="0.35">
      <c r="C8" s="54" t="s">
        <v>117</v>
      </c>
      <c r="E8" t="s">
        <v>105</v>
      </c>
      <c r="I8" t="s">
        <v>189</v>
      </c>
      <c r="K8" s="95"/>
    </row>
    <row r="9" spans="1:11" x14ac:dyDescent="0.35">
      <c r="C9" s="54" t="s">
        <v>118</v>
      </c>
      <c r="I9" t="s">
        <v>185</v>
      </c>
      <c r="K9" s="95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opLeftCell="AK1" zoomScaleNormal="100" workbookViewId="0">
      <pane ySplit="4" topLeftCell="A5" activePane="bottomLeft" state="frozen"/>
      <selection pane="bottomLeft" activeCell="AO5" sqref="AO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248</v>
      </c>
      <c r="H3" s="107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247</v>
      </c>
      <c r="AG4" s="4" t="s">
        <v>244</v>
      </c>
      <c r="AH4" s="4" t="s">
        <v>135</v>
      </c>
      <c r="AI4" s="4" t="s">
        <v>136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1" t="str">
        <f>IF('Physical Cash at Safe'!D28="Yes", 'Physical Cash at Safe'!B4, 'Borrower Wise Details'!B5)</f>
        <v>MR3054</v>
      </c>
      <c r="D5" s="64" t="str">
        <f>IF('Physical Cash at Safe'!D28="Yes", 'Physical Cash at Safe'!A4, 'Borrower Wise Details'!C5)</f>
        <v>Igatpuri</v>
      </c>
      <c r="E5" s="64" t="str">
        <f>IF(D5="", "", IF(ISBLANK('Loan Outstanding Report'!B5), IF('Physical Cash at Safe'!D28="Yes", 'Physical Cash at Safe'!A6, ""), 'Loan Outstanding Report'!B5))</f>
        <v>West</v>
      </c>
      <c r="F5" s="64" t="str">
        <f>IF(D5="", "", IF(ISBLANK('Loan Outstanding Report'!C5), IF('Physical Cash at Safe'!D28="Yes", 'Physical Cash at Safe'!E4, ""), 'Loan Outstanding Report'!C5))</f>
        <v>Maharashtra</v>
      </c>
      <c r="G5" s="61">
        <v>46128</v>
      </c>
      <c r="H5" s="62" t="s">
        <v>264</v>
      </c>
      <c r="I5" s="61">
        <v>46128</v>
      </c>
      <c r="J5" s="78" t="str">
        <f>IF('Physical Cash at Safe'!D28="Yes",'Physical Cash at Safe'!E28,IF('Borrower Wise Details'!D5&lt;&gt;"",'Borrower Wise Details'!D5,""))</f>
        <v>FN26-27-00204</v>
      </c>
      <c r="K5" s="88">
        <v>1</v>
      </c>
      <c r="L5" s="89">
        <v>3470</v>
      </c>
      <c r="M5" s="89">
        <v>3460</v>
      </c>
      <c r="N5" s="89" t="s">
        <v>313</v>
      </c>
      <c r="O5" s="89" t="s">
        <v>265</v>
      </c>
      <c r="P5" s="89" t="s">
        <v>266</v>
      </c>
      <c r="Q5" s="89" t="s">
        <v>267</v>
      </c>
      <c r="R5" s="79" t="str">
        <f>IF('Physical Cash at Safe'!$D$28="Yes", 'Physical Cash at Safe'!$A$28, IF('Borrower Wise Details'!F5&lt;&gt;"", 'Borrower Wise Details'!F5, ""))</f>
        <v>Karan Gopal</v>
      </c>
      <c r="S5" s="78" t="str">
        <f>IF('Physical Cash at Safe'!$D$28="Yes", 'Physical Cash at Safe'!$C$28, IF('Borrower Wise Details'!H5&lt;&gt;"", 'Borrower Wise Details'!H5, ""))</f>
        <v>Branch Manager</v>
      </c>
      <c r="T5" s="78" t="str">
        <f>IF('Physical Cash at Safe'!$D$28="Yes", 'Physical Cash at Safe'!$B$28, IF('Borrower Wise Details'!G5&lt;&gt;"", 'Borrower Wise Details'!G5, ""))</f>
        <v>SF0051296</v>
      </c>
      <c r="U5" s="82" t="s">
        <v>269</v>
      </c>
      <c r="V5" s="61">
        <v>46129</v>
      </c>
      <c r="W5" s="78" t="str">
        <f>IF('Physical Cash at Safe'!$D$28="Yes",
    "Safe Locker Cash Siphoned Off",
    IF('Borrower Wise Details'!$P$5&lt;&gt;"",'Borrower Wise Details'!$P$5,"")
)</f>
        <v>Collection Amount Misappropriated</v>
      </c>
      <c r="X5" s="78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0" t="s">
        <v>316</v>
      </c>
      <c r="Z5" s="61">
        <v>46210</v>
      </c>
      <c r="AA5" s="61">
        <v>46212</v>
      </c>
      <c r="AB5" s="61" t="s">
        <v>315</v>
      </c>
      <c r="AC5" s="61" t="s">
        <v>314</v>
      </c>
      <c r="AD5" s="180">
        <v>19</v>
      </c>
      <c r="AE5" s="61" t="s">
        <v>297</v>
      </c>
      <c r="AF5" s="61" t="s">
        <v>298</v>
      </c>
      <c r="AG5" s="180">
        <v>52</v>
      </c>
      <c r="AH5" s="105">
        <v>71</v>
      </c>
      <c r="AI5" s="80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3470</v>
      </c>
      <c r="AJ5" s="80">
        <v>3460</v>
      </c>
      <c r="AK5" s="80">
        <v>10</v>
      </c>
      <c r="AL5" s="80">
        <f>IFERROR(IF(COUNTA(AI:AK5)=0,"",AI5-(AJ5+AK5)),"")</f>
        <v>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46218</v>
      </c>
      <c r="AO5" s="122" t="s">
        <v>779</v>
      </c>
    </row>
    <row r="6" spans="1:41" ht="30" customHeight="1" x14ac:dyDescent="0.35"/>
  </sheetData>
  <sheetProtection autoFilter="0"/>
  <phoneticPr fontId="14" type="noConversion"/>
  <dataValidations count="5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J5" activePane="bottomRight" state="frozen"/>
      <selection pane="topRight" activeCell="B1" sqref="B1"/>
      <selection pane="bottomLeft" activeCell="A5" sqref="A5"/>
      <selection pane="bottomRight" activeCell="N5" sqref="N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5" t="s">
        <v>81</v>
      </c>
      <c r="I3" s="145"/>
      <c r="J3" s="145"/>
      <c r="K3" s="145"/>
      <c r="L3" s="145"/>
      <c r="M3" s="145"/>
      <c r="N3" s="57"/>
      <c r="O3" s="57"/>
      <c r="P3" s="57"/>
      <c r="Q3" s="57"/>
      <c r="R3" s="75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MR3054</v>
      </c>
      <c r="C5" s="50" t="str">
        <f>IF('Fraud Investigation Report'!D5="", "", 'Fraud Investigation Report'!D5)</f>
        <v>Igatpuri</v>
      </c>
      <c r="D5" s="73" t="str">
        <f>IF(OR('Fraud Investigation Report'!R5="", 'Fraud Investigation Report'!R5=0), "", 'Fraud Investigation Report'!R5)</f>
        <v>Karan Gopal</v>
      </c>
      <c r="E5" s="73" t="str">
        <f>IF(OR('Fraud Investigation Report'!T5="", 'Fraud Investigation Report'!T5=0), "", 'Fraud Investigation Report'!T5)</f>
        <v>SF0051296</v>
      </c>
      <c r="F5" s="73" t="str">
        <f>IF(OR('Fraud Investigation Report'!S5="", 'Fraud Investigation Report'!S5=0), "", 'Fraud Investigation Report'!S5)</f>
        <v>Branch Manager</v>
      </c>
      <c r="G5" s="50" t="str">
        <f>IF('Fraud Investigation Report'!J5="", "", 'Fraud Investigation Report'!J5)</f>
        <v>FN26-27-00204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3470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1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0">
        <f>SUM(H5:M5)</f>
        <v>3470</v>
      </c>
      <c r="O5" s="101">
        <f>IFERROR('Fraud Investigation Report'!AJ5+'Fraud Investigation Report'!AK5,"")</f>
        <v>3470</v>
      </c>
      <c r="P5" s="100">
        <f>IF(AND(N5="", O5=""), "", IF(O5="", N5, N5 - IF(ISNUMBER(O5), O5, 0)))</f>
        <v>0</v>
      </c>
      <c r="Q5" s="49" t="s">
        <v>223</v>
      </c>
      <c r="R5" s="93" t="s">
        <v>299</v>
      </c>
    </row>
    <row r="6" spans="1:18" ht="30" customHeight="1" x14ac:dyDescent="0.35"/>
  </sheetData>
  <sheetProtection algorithmName="SHA-512" hashValue="OVKulkeWz8owJHiYSj+TVMeBmlUcCjNKdkpgh8gHttFM0GI4+n4lX4V4KO02xE3FiQR/q/jH6BeHT9K45aBl3w==" saltValue="N/ZV/P+NsBWjvCpwgJi/0g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sqref="A1:E1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47" t="s">
        <v>2</v>
      </c>
      <c r="B1" s="148"/>
      <c r="C1" s="148"/>
      <c r="D1" s="148"/>
      <c r="E1" s="149"/>
    </row>
    <row r="2" spans="1:5" ht="18.5" x14ac:dyDescent="0.45">
      <c r="A2" s="14"/>
      <c r="B2" s="150" t="s">
        <v>224</v>
      </c>
      <c r="C2" s="150"/>
      <c r="D2" s="150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254</v>
      </c>
      <c r="B4" s="41" t="s">
        <v>255</v>
      </c>
      <c r="C4" s="41" t="s">
        <v>255</v>
      </c>
      <c r="D4" s="41" t="s">
        <v>255</v>
      </c>
      <c r="E4" s="41" t="s">
        <v>256</v>
      </c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 t="s">
        <v>257</v>
      </c>
      <c r="B6" s="18">
        <v>46190</v>
      </c>
      <c r="C6" s="18">
        <v>46190</v>
      </c>
      <c r="D6" s="18">
        <v>46190</v>
      </c>
      <c r="E6" s="19">
        <v>0.52083333333333337</v>
      </c>
    </row>
    <row r="7" spans="1:5" ht="15.5" x14ac:dyDescent="0.35">
      <c r="A7" s="151" t="s">
        <v>65</v>
      </c>
      <c r="B7" s="152"/>
      <c r="C7" s="152"/>
      <c r="D7" s="152"/>
      <c r="E7" s="152"/>
    </row>
    <row r="8" spans="1:5" ht="15" customHeight="1" x14ac:dyDescent="0.35">
      <c r="A8" s="153" t="s">
        <v>66</v>
      </c>
      <c r="B8" s="155" t="s">
        <v>86</v>
      </c>
      <c r="C8" s="156"/>
      <c r="D8" s="157" t="s">
        <v>67</v>
      </c>
      <c r="E8" s="158"/>
    </row>
    <row r="9" spans="1:5" ht="14.5" x14ac:dyDescent="0.35">
      <c r="A9" s="154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2"/>
      <c r="C10" s="23">
        <f>B10*A10</f>
        <v>0</v>
      </c>
      <c r="D10" s="102"/>
      <c r="E10" s="23">
        <f>D10*A10</f>
        <v>0</v>
      </c>
    </row>
    <row r="11" spans="1:5" ht="14.5" x14ac:dyDescent="0.35">
      <c r="A11" s="24">
        <v>500</v>
      </c>
      <c r="B11" s="25">
        <v>4</v>
      </c>
      <c r="C11" s="23">
        <f>B11*A11</f>
        <v>2000</v>
      </c>
      <c r="D11" s="25">
        <v>4</v>
      </c>
      <c r="E11" s="23">
        <f t="shared" ref="E11:E17" si="0">D11*A11</f>
        <v>2000</v>
      </c>
    </row>
    <row r="12" spans="1:5" ht="14.5" x14ac:dyDescent="0.35">
      <c r="A12" s="24">
        <v>200</v>
      </c>
      <c r="B12" s="25">
        <v>1</v>
      </c>
      <c r="C12" s="23">
        <f>B12*A12</f>
        <v>200</v>
      </c>
      <c r="D12" s="25">
        <v>1</v>
      </c>
      <c r="E12" s="23">
        <f t="shared" si="0"/>
        <v>200</v>
      </c>
    </row>
    <row r="13" spans="1:5" ht="14.5" x14ac:dyDescent="0.35">
      <c r="A13" s="24">
        <v>100</v>
      </c>
      <c r="B13" s="25">
        <v>0</v>
      </c>
      <c r="C13" s="23">
        <f t="shared" ref="C13:C17" si="1">B13*A13</f>
        <v>0</v>
      </c>
      <c r="D13" s="25">
        <v>0</v>
      </c>
      <c r="E13" s="23">
        <f t="shared" si="0"/>
        <v>0</v>
      </c>
    </row>
    <row r="14" spans="1:5" ht="14.5" x14ac:dyDescent="0.35">
      <c r="A14" s="24">
        <v>50</v>
      </c>
      <c r="B14" s="25">
        <v>0</v>
      </c>
      <c r="C14" s="23">
        <f t="shared" si="1"/>
        <v>0</v>
      </c>
      <c r="D14" s="25">
        <v>0</v>
      </c>
      <c r="E14" s="23">
        <f t="shared" si="0"/>
        <v>0</v>
      </c>
    </row>
    <row r="15" spans="1:5" ht="14.5" x14ac:dyDescent="0.35">
      <c r="A15" s="24">
        <v>20</v>
      </c>
      <c r="B15" s="25">
        <v>2</v>
      </c>
      <c r="C15" s="23">
        <f t="shared" si="1"/>
        <v>40</v>
      </c>
      <c r="D15" s="25">
        <v>2</v>
      </c>
      <c r="E15" s="23">
        <f t="shared" si="0"/>
        <v>40</v>
      </c>
    </row>
    <row r="16" spans="1:5" ht="14.5" x14ac:dyDescent="0.35">
      <c r="A16" s="24">
        <v>10</v>
      </c>
      <c r="B16" s="25">
        <v>0</v>
      </c>
      <c r="C16" s="23">
        <f t="shared" si="1"/>
        <v>0</v>
      </c>
      <c r="D16" s="25">
        <v>0</v>
      </c>
      <c r="E16" s="23">
        <f t="shared" si="0"/>
        <v>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0</v>
      </c>
      <c r="C18" s="23">
        <f>B18</f>
        <v>0</v>
      </c>
      <c r="D18" s="27">
        <v>0</v>
      </c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2240</v>
      </c>
      <c r="D19" s="30" t="s">
        <v>71</v>
      </c>
      <c r="E19" s="31">
        <f>SUM(E10:E18)</f>
        <v>2240</v>
      </c>
    </row>
    <row r="20" spans="1:5" ht="30" customHeight="1" x14ac:dyDescent="0.35">
      <c r="A20" s="159" t="s">
        <v>91</v>
      </c>
      <c r="B20" s="160"/>
      <c r="C20" s="32">
        <v>0</v>
      </c>
      <c r="D20" s="33" t="s">
        <v>85</v>
      </c>
      <c r="E20" s="34">
        <v>0</v>
      </c>
    </row>
    <row r="21" spans="1:5" ht="30" customHeight="1" x14ac:dyDescent="0.35">
      <c r="A21" s="161" t="s">
        <v>82</v>
      </c>
      <c r="B21" s="162"/>
      <c r="C21" s="34">
        <v>0</v>
      </c>
      <c r="D21" s="33" t="s">
        <v>83</v>
      </c>
      <c r="E21" s="34">
        <v>0</v>
      </c>
    </row>
    <row r="22" spans="1:5" ht="30" customHeight="1" x14ac:dyDescent="0.35">
      <c r="A22" s="161" t="s">
        <v>72</v>
      </c>
      <c r="B22" s="162"/>
      <c r="C22" s="34">
        <v>0</v>
      </c>
      <c r="D22" s="35" t="s">
        <v>73</v>
      </c>
      <c r="E22" s="34"/>
    </row>
    <row r="23" spans="1:5" ht="30" customHeight="1" x14ac:dyDescent="0.35">
      <c r="A23" s="161" t="s">
        <v>74</v>
      </c>
      <c r="B23" s="162"/>
      <c r="C23" s="52">
        <f>(C19+C21)-(E20+E21)-E19</f>
        <v>0</v>
      </c>
      <c r="D23" s="53" t="s">
        <v>193</v>
      </c>
      <c r="E23" s="34">
        <v>0</v>
      </c>
    </row>
    <row r="24" spans="1:5" ht="82.5" customHeight="1" x14ac:dyDescent="0.35">
      <c r="A24" s="33" t="s">
        <v>226</v>
      </c>
      <c r="B24" s="146" t="s">
        <v>251</v>
      </c>
      <c r="C24" s="146"/>
      <c r="D24" s="146"/>
      <c r="E24" s="146"/>
    </row>
    <row r="25" spans="1:5" ht="57.75" customHeight="1" x14ac:dyDescent="0.35">
      <c r="A25" s="36" t="s">
        <v>75</v>
      </c>
      <c r="B25" s="169"/>
      <c r="C25" s="169"/>
      <c r="D25" s="169"/>
      <c r="E25" s="169"/>
    </row>
    <row r="26" spans="1:5" ht="20.149999999999999" customHeight="1" x14ac:dyDescent="0.35">
      <c r="A26" s="174" t="s">
        <v>170</v>
      </c>
      <c r="B26" s="174"/>
      <c r="C26" s="174"/>
      <c r="D26" s="174"/>
      <c r="E26" s="174"/>
    </row>
    <row r="27" spans="1:5" ht="27.75" customHeight="1" x14ac:dyDescent="0.35">
      <c r="A27" s="76" t="s">
        <v>130</v>
      </c>
      <c r="B27" s="76" t="s">
        <v>131</v>
      </c>
      <c r="C27" s="76" t="s">
        <v>132</v>
      </c>
      <c r="D27" s="76" t="s">
        <v>166</v>
      </c>
      <c r="E27" s="76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6"/>
    </row>
    <row r="29" spans="1:5" ht="30" customHeight="1" x14ac:dyDescent="0.35">
      <c r="A29" s="76" t="s">
        <v>169</v>
      </c>
      <c r="B29" s="77" t="s">
        <v>168</v>
      </c>
      <c r="C29" s="76" t="s">
        <v>195</v>
      </c>
      <c r="D29" s="172" t="s">
        <v>196</v>
      </c>
      <c r="E29" s="173"/>
    </row>
    <row r="30" spans="1:5" ht="40" customHeight="1" x14ac:dyDescent="0.35">
      <c r="A30" s="84"/>
      <c r="B30" s="84"/>
      <c r="C30" s="85" t="str">
        <f>IF(AND(A30="",B30=""),"",A30-B30)</f>
        <v/>
      </c>
      <c r="D30" s="175"/>
      <c r="E30" s="176"/>
    </row>
    <row r="31" spans="1:5" ht="15" customHeight="1" x14ac:dyDescent="0.35">
      <c r="A31" s="177"/>
      <c r="B31" s="178"/>
      <c r="C31" s="178"/>
      <c r="D31" s="178"/>
      <c r="E31" s="179"/>
    </row>
    <row r="32" spans="1:5" ht="24.75" customHeight="1" x14ac:dyDescent="0.35">
      <c r="A32" s="37" t="s">
        <v>197</v>
      </c>
      <c r="B32" s="38" t="s">
        <v>252</v>
      </c>
      <c r="C32" s="37" t="s">
        <v>76</v>
      </c>
      <c r="D32" s="170" t="s">
        <v>253</v>
      </c>
      <c r="E32" s="171"/>
    </row>
    <row r="33" spans="1:5" ht="18" customHeight="1" x14ac:dyDescent="0.35">
      <c r="A33" s="37" t="s">
        <v>77</v>
      </c>
      <c r="B33" s="117">
        <v>443822</v>
      </c>
      <c r="C33" s="39" t="s">
        <v>78</v>
      </c>
      <c r="D33" s="163">
        <v>440589</v>
      </c>
      <c r="E33" s="164"/>
    </row>
    <row r="34" spans="1:5" ht="26" x14ac:dyDescent="0.35">
      <c r="A34" s="39" t="s">
        <v>198</v>
      </c>
      <c r="B34" s="117" t="s">
        <v>258</v>
      </c>
      <c r="C34" s="39" t="s">
        <v>199</v>
      </c>
      <c r="D34" s="165" t="s">
        <v>261</v>
      </c>
      <c r="E34" s="166"/>
    </row>
    <row r="35" spans="1:5" ht="26" x14ac:dyDescent="0.35">
      <c r="A35" s="39" t="s">
        <v>200</v>
      </c>
      <c r="B35" s="117" t="s">
        <v>259</v>
      </c>
      <c r="C35" s="39" t="s">
        <v>202</v>
      </c>
      <c r="D35" s="165" t="s">
        <v>262</v>
      </c>
      <c r="E35" s="166"/>
    </row>
    <row r="36" spans="1:5" ht="25.5" customHeight="1" x14ac:dyDescent="0.35">
      <c r="A36" s="39" t="s">
        <v>201</v>
      </c>
      <c r="B36" s="118" t="s">
        <v>260</v>
      </c>
      <c r="C36" s="39" t="s">
        <v>203</v>
      </c>
      <c r="D36" s="167" t="s">
        <v>263</v>
      </c>
      <c r="E36" s="168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abSelected="1" topLeftCell="Q1" zoomScale="83" zoomScaleNormal="90" workbookViewId="0">
      <selection activeCell="X5" sqref="X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249</v>
      </c>
      <c r="E3" s="108" t="s">
        <v>217</v>
      </c>
      <c r="F3" s="108" t="s">
        <v>218</v>
      </c>
      <c r="U3" s="108" t="s">
        <v>217</v>
      </c>
      <c r="V3" s="108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MR3054</v>
      </c>
      <c r="C5" s="60" t="str">
        <f>IF('Loan Outstanding Report'!$H$5="", "", 'Loan Outstanding Report'!$H$5)</f>
        <v>Igatpuri</v>
      </c>
      <c r="D5" s="119" t="s">
        <v>778</v>
      </c>
      <c r="E5" s="66">
        <v>46211</v>
      </c>
      <c r="F5" s="91" t="s">
        <v>775</v>
      </c>
      <c r="G5" s="49" t="s">
        <v>776</v>
      </c>
      <c r="H5" s="49" t="s">
        <v>268</v>
      </c>
      <c r="I5" s="49" t="s">
        <v>615</v>
      </c>
      <c r="J5" s="49" t="s">
        <v>617</v>
      </c>
      <c r="K5" s="49" t="s">
        <v>618</v>
      </c>
      <c r="L5" s="11">
        <v>358790587</v>
      </c>
      <c r="M5" s="67" t="s">
        <v>619</v>
      </c>
      <c r="N5" s="49">
        <v>65000</v>
      </c>
      <c r="O5" s="49">
        <v>3460</v>
      </c>
      <c r="P5" s="67" t="s">
        <v>127</v>
      </c>
      <c r="Q5" s="87">
        <v>46123</v>
      </c>
      <c r="R5" s="49">
        <v>3470</v>
      </c>
      <c r="S5" s="49">
        <v>3460</v>
      </c>
      <c r="T5" s="49">
        <v>10</v>
      </c>
      <c r="U5" s="68">
        <f t="shared" ref="U5:U69" si="0">IF(AND(ISBLANK(R5),ISBLANK(S5),ISBLANK(T5)),"",R5-(S5+T5))</f>
        <v>0</v>
      </c>
      <c r="V5" s="42" t="s">
        <v>183</v>
      </c>
      <c r="W5" s="69" t="s">
        <v>777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6"/>
    </row>
  </sheetData>
  <sheetProtection algorithmName="SHA-512" hashValue="VUYllJv1A+rrAL0/MND9ASpr8ffYgC8u4a4eQYlVkbttmK0QTUdVWh6ONMQHCcVqFy82kUYtMjoZjNHEFp1N7w==" saltValue="I6X6LnLd7pXLTeBIMmGk3A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4" zoomScale="89" zoomScaleNormal="90" workbookViewId="0">
      <selection activeCell="BH4" sqref="BH4"/>
    </sheetView>
  </sheetViews>
  <sheetFormatPr defaultColWidth="0" defaultRowHeight="14.5" zeroHeight="1" x14ac:dyDescent="0.35"/>
  <cols>
    <col min="1" max="1" width="9.1796875" style="110" customWidth="1"/>
    <col min="2" max="2" width="9.90625" style="110" bestFit="1" customWidth="1"/>
    <col min="3" max="3" width="12.1796875" style="110" bestFit="1" customWidth="1"/>
    <col min="4" max="4" width="11.36328125" style="110" bestFit="1" customWidth="1"/>
    <col min="5" max="5" width="9.36328125" style="110" customWidth="1"/>
    <col min="6" max="6" width="10.453125" style="110" customWidth="1"/>
    <col min="7" max="7" width="8.54296875" style="110" bestFit="1" customWidth="1"/>
    <col min="8" max="8" width="8.36328125" style="110" bestFit="1" customWidth="1"/>
    <col min="9" max="9" width="7.81640625" style="110" bestFit="1" customWidth="1"/>
    <col min="10" max="10" width="11.08984375" style="110" bestFit="1" customWidth="1"/>
    <col min="11" max="11" width="7.81640625" style="110" bestFit="1" customWidth="1"/>
    <col min="12" max="12" width="10.90625" style="110" bestFit="1" customWidth="1"/>
    <col min="13" max="13" width="23" style="110" bestFit="1" customWidth="1"/>
    <col min="14" max="14" width="7.81640625" style="110" bestFit="1" customWidth="1"/>
    <col min="15" max="15" width="10" style="110" customWidth="1"/>
    <col min="16" max="16" width="7.81640625" style="110" bestFit="1" customWidth="1"/>
    <col min="17" max="17" width="15.81640625" style="110" bestFit="1" customWidth="1"/>
    <col min="18" max="18" width="17.1796875" style="110" bestFit="1" customWidth="1"/>
    <col min="19" max="19" width="13.36328125" style="110" customWidth="1"/>
    <col min="20" max="20" width="10.90625" style="110" customWidth="1"/>
    <col min="21" max="21" width="9" style="110" bestFit="1" customWidth="1"/>
    <col min="22" max="22" width="10.1796875" style="110" bestFit="1" customWidth="1"/>
    <col min="23" max="23" width="4.453125" style="110" bestFit="1" customWidth="1"/>
    <col min="24" max="24" width="17.08984375" style="110" bestFit="1" customWidth="1"/>
    <col min="25" max="25" width="11.08984375" style="110" bestFit="1" customWidth="1"/>
    <col min="26" max="26" width="31.36328125" style="110" bestFit="1" customWidth="1"/>
    <col min="27" max="27" width="12.81640625" style="110" bestFit="1" customWidth="1"/>
    <col min="28" max="28" width="9.54296875" style="110" customWidth="1"/>
    <col min="29" max="29" width="5.1796875" style="110" bestFit="1" customWidth="1"/>
    <col min="30" max="30" width="3.36328125" style="110" bestFit="1" customWidth="1"/>
    <col min="31" max="31" width="6" style="110" bestFit="1" customWidth="1"/>
    <col min="32" max="32" width="8" style="110" bestFit="1" customWidth="1"/>
    <col min="33" max="33" width="12.54296875" style="110" bestFit="1" customWidth="1"/>
    <col min="34" max="34" width="13.81640625" style="110" bestFit="1" customWidth="1"/>
    <col min="35" max="35" width="12.81640625" style="110" bestFit="1" customWidth="1"/>
    <col min="36" max="36" width="10.1796875" style="110" bestFit="1" customWidth="1"/>
    <col min="37" max="37" width="7.81640625" style="110" bestFit="1" customWidth="1"/>
    <col min="38" max="38" width="12.81640625" style="110" bestFit="1" customWidth="1"/>
    <col min="39" max="41" width="10" style="110" bestFit="1" customWidth="1"/>
    <col min="42" max="42" width="12.1796875" style="110" bestFit="1" customWidth="1"/>
    <col min="43" max="43" width="10" style="110" bestFit="1" customWidth="1"/>
    <col min="44" max="44" width="12.1796875" style="110" bestFit="1" customWidth="1"/>
    <col min="45" max="47" width="10" style="110" bestFit="1" customWidth="1"/>
    <col min="48" max="48" width="4.453125" style="110" bestFit="1" customWidth="1"/>
    <col min="49" max="49" width="5.54296875" style="110" bestFit="1" customWidth="1"/>
    <col min="50" max="50" width="9.6328125" style="110" bestFit="1" customWidth="1"/>
    <col min="51" max="51" width="13.08984375" style="110" customWidth="1"/>
    <col min="52" max="52" width="10.453125" style="110" customWidth="1"/>
    <col min="53" max="53" width="12.6328125" style="110" customWidth="1"/>
    <col min="54" max="54" width="5.6328125" style="110" bestFit="1" customWidth="1"/>
    <col min="55" max="55" width="14.08984375" style="110" bestFit="1" customWidth="1"/>
    <col min="56" max="56" width="12.54296875" style="110" bestFit="1" customWidth="1"/>
    <col min="57" max="57" width="8.81640625" style="110" customWidth="1"/>
    <col min="58" max="58" width="13.54296875" style="110" customWidth="1"/>
    <col min="59" max="59" width="16.54296875" style="110" customWidth="1"/>
    <col min="60" max="60" width="25.1796875" style="110" customWidth="1"/>
    <col min="61" max="61" width="19.453125" style="110" customWidth="1"/>
    <col min="62" max="62" width="17.36328125" style="110" customWidth="1"/>
    <col min="63" max="63" width="21.453125" style="111" bestFit="1" customWidth="1"/>
    <col min="64" max="64" width="23" style="112" bestFit="1" customWidth="1"/>
    <col min="65" max="65" width="27.453125" style="113" customWidth="1"/>
    <col min="66" max="66" width="18.54296875" style="114" customWidth="1"/>
    <col min="67" max="67" width="12.1796875" style="110" customWidth="1"/>
    <col min="68" max="68" width="27" style="115" customWidth="1"/>
    <col min="69" max="69" width="78.81640625" style="110" customWidth="1"/>
    <col min="70" max="70" width="8.81640625" style="110" customWidth="1"/>
    <col min="71" max="71" width="0" style="110" hidden="1" customWidth="1"/>
    <col min="72" max="16384" width="8.81640625" style="110" hidden="1"/>
  </cols>
  <sheetData>
    <row r="1" spans="1:69" x14ac:dyDescent="0.35">
      <c r="A1" s="99" t="s">
        <v>272</v>
      </c>
      <c r="B1" s="120"/>
      <c r="C1" s="11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  <c r="AO1" s="96"/>
      <c r="AP1" s="96"/>
      <c r="AQ1" s="96"/>
      <c r="AR1" s="96"/>
      <c r="AS1" s="96"/>
      <c r="AT1" s="96"/>
      <c r="AU1" s="96"/>
      <c r="AV1" s="96"/>
      <c r="AW1" s="96"/>
      <c r="AX1" s="96"/>
      <c r="AY1" s="96"/>
      <c r="AZ1" s="96"/>
      <c r="BA1" s="96"/>
      <c r="BB1" s="96"/>
      <c r="BC1" s="96"/>
      <c r="BD1" s="96"/>
      <c r="BE1" s="96"/>
      <c r="BF1" s="96"/>
      <c r="BG1" s="96"/>
      <c r="BH1" s="96"/>
      <c r="BI1" s="96"/>
      <c r="BJ1" s="96"/>
      <c r="BK1" s="97"/>
      <c r="BL1" s="98"/>
      <c r="BM1" s="96"/>
      <c r="BN1" s="96"/>
      <c r="BO1" s="96"/>
      <c r="BP1" s="96"/>
      <c r="BQ1" s="96"/>
    </row>
    <row r="2" spans="1:69" x14ac:dyDescent="0.35">
      <c r="A2" s="99" t="s">
        <v>271</v>
      </c>
      <c r="B2" s="120"/>
      <c r="C2" s="11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6"/>
      <c r="AT2" s="96"/>
      <c r="AU2" s="96"/>
      <c r="AV2" s="96"/>
      <c r="AW2" s="96"/>
      <c r="AX2" s="96"/>
      <c r="AY2" s="96"/>
      <c r="AZ2" s="96"/>
      <c r="BA2" s="96"/>
      <c r="BB2" s="96"/>
      <c r="BC2" s="96"/>
      <c r="BD2" s="96"/>
      <c r="BE2" s="96"/>
      <c r="BF2" s="96"/>
      <c r="BG2" s="96"/>
      <c r="BH2" s="96"/>
      <c r="BI2" s="96"/>
      <c r="BJ2" s="96"/>
      <c r="BK2" s="97"/>
      <c r="BL2" s="98"/>
      <c r="BM2" s="96"/>
      <c r="BN2" s="96"/>
      <c r="BO2" s="96"/>
      <c r="BP2" s="96"/>
      <c r="BQ2" s="96"/>
    </row>
    <row r="3" spans="1:69" x14ac:dyDescent="0.35">
      <c r="A3" s="99" t="s">
        <v>270</v>
      </c>
      <c r="B3" s="121"/>
      <c r="C3" s="11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6"/>
      <c r="Z3" s="96"/>
      <c r="AA3" s="96"/>
      <c r="AB3" s="96"/>
      <c r="AC3" s="96"/>
      <c r="AD3" s="96"/>
      <c r="AE3" s="96"/>
      <c r="AF3" s="96"/>
      <c r="AG3" s="96"/>
      <c r="AH3" s="96"/>
      <c r="AI3" s="96"/>
      <c r="AJ3" s="96"/>
      <c r="AK3" s="96"/>
      <c r="AL3" s="96"/>
      <c r="AM3" s="96"/>
      <c r="AN3" s="96"/>
      <c r="AO3" s="96"/>
      <c r="AP3" s="96"/>
      <c r="AQ3" s="96"/>
      <c r="AR3" s="96"/>
      <c r="AS3" s="96"/>
      <c r="AT3" s="96"/>
      <c r="AU3" s="96"/>
      <c r="AV3" s="96"/>
      <c r="AW3" s="96"/>
      <c r="AX3" s="96"/>
      <c r="AY3" s="96"/>
      <c r="AZ3" s="96"/>
      <c r="BA3" s="96"/>
      <c r="BB3" s="96"/>
      <c r="BC3" s="96"/>
      <c r="BD3" s="96"/>
      <c r="BE3" s="96"/>
      <c r="BF3" s="96"/>
      <c r="BG3" s="109" t="s">
        <v>217</v>
      </c>
      <c r="BH3" s="109" t="s">
        <v>219</v>
      </c>
      <c r="BI3" s="96"/>
      <c r="BJ3" s="96"/>
      <c r="BK3" s="97"/>
      <c r="BL3" s="98"/>
      <c r="BM3" s="96"/>
      <c r="BN3" s="96"/>
      <c r="BO3" s="96"/>
      <c r="BP3" s="109" t="s">
        <v>217</v>
      </c>
      <c r="BQ3" s="109" t="s">
        <v>219</v>
      </c>
    </row>
    <row r="4" spans="1:69" ht="49.5" customHeight="1" x14ac:dyDescent="0.35">
      <c r="A4" s="103" t="s">
        <v>204</v>
      </c>
      <c r="B4" s="103" t="s">
        <v>5</v>
      </c>
      <c r="C4" s="103" t="s">
        <v>4</v>
      </c>
      <c r="D4" s="103" t="s">
        <v>63</v>
      </c>
      <c r="E4" s="103" t="s">
        <v>62</v>
      </c>
      <c r="F4" s="103" t="s">
        <v>20</v>
      </c>
      <c r="G4" s="103" t="s">
        <v>1</v>
      </c>
      <c r="H4" s="103" t="s">
        <v>205</v>
      </c>
      <c r="I4" s="103" t="s">
        <v>21</v>
      </c>
      <c r="J4" s="103" t="s">
        <v>206</v>
      </c>
      <c r="K4" s="103" t="s">
        <v>22</v>
      </c>
      <c r="L4" s="103" t="s">
        <v>23</v>
      </c>
      <c r="M4" s="103" t="s">
        <v>24</v>
      </c>
      <c r="N4" s="103" t="s">
        <v>25</v>
      </c>
      <c r="O4" s="103" t="s">
        <v>10</v>
      </c>
      <c r="P4" s="103" t="s">
        <v>26</v>
      </c>
      <c r="Q4" s="103" t="s">
        <v>27</v>
      </c>
      <c r="R4" s="103" t="s">
        <v>28</v>
      </c>
      <c r="S4" s="103" t="s">
        <v>207</v>
      </c>
      <c r="T4" s="103" t="s">
        <v>208</v>
      </c>
      <c r="U4" s="103" t="s">
        <v>29</v>
      </c>
      <c r="V4" s="103" t="s">
        <v>30</v>
      </c>
      <c r="W4" s="103" t="s">
        <v>31</v>
      </c>
      <c r="X4" s="103" t="s">
        <v>32</v>
      </c>
      <c r="Y4" s="103" t="s">
        <v>33</v>
      </c>
      <c r="Z4" s="103" t="s">
        <v>34</v>
      </c>
      <c r="AA4" s="103" t="s">
        <v>35</v>
      </c>
      <c r="AB4" s="103" t="s">
        <v>36</v>
      </c>
      <c r="AC4" s="103" t="s">
        <v>37</v>
      </c>
      <c r="AD4" s="103" t="s">
        <v>38</v>
      </c>
      <c r="AE4" s="103" t="s">
        <v>39</v>
      </c>
      <c r="AF4" s="103" t="s">
        <v>209</v>
      </c>
      <c r="AG4" s="103" t="s">
        <v>210</v>
      </c>
      <c r="AH4" s="103" t="s">
        <v>211</v>
      </c>
      <c r="AI4" s="103" t="s">
        <v>40</v>
      </c>
      <c r="AJ4" s="103" t="s">
        <v>41</v>
      </c>
      <c r="AK4" s="103" t="s">
        <v>42</v>
      </c>
      <c r="AL4" s="103" t="s">
        <v>43</v>
      </c>
      <c r="AM4" s="103" t="s">
        <v>212</v>
      </c>
      <c r="AN4" s="103" t="s">
        <v>44</v>
      </c>
      <c r="AO4" s="103" t="s">
        <v>45</v>
      </c>
      <c r="AP4" s="103" t="s">
        <v>213</v>
      </c>
      <c r="AQ4" s="103" t="s">
        <v>214</v>
      </c>
      <c r="AR4" s="103" t="s">
        <v>46</v>
      </c>
      <c r="AS4" s="103" t="s">
        <v>47</v>
      </c>
      <c r="AT4" s="103" t="s">
        <v>48</v>
      </c>
      <c r="AU4" s="103" t="s">
        <v>49</v>
      </c>
      <c r="AV4" s="103" t="s">
        <v>215</v>
      </c>
      <c r="AW4" s="103" t="s">
        <v>50</v>
      </c>
      <c r="AX4" s="103" t="s">
        <v>51</v>
      </c>
      <c r="AY4" s="103" t="s">
        <v>52</v>
      </c>
      <c r="AZ4" s="103" t="s">
        <v>53</v>
      </c>
      <c r="BA4" s="103" t="s">
        <v>54</v>
      </c>
      <c r="BB4" s="103" t="s">
        <v>55</v>
      </c>
      <c r="BC4" s="103" t="s">
        <v>56</v>
      </c>
      <c r="BD4" s="103" t="s">
        <v>57</v>
      </c>
      <c r="BE4" s="104" t="s">
        <v>58</v>
      </c>
      <c r="BF4" s="103" t="s">
        <v>216</v>
      </c>
      <c r="BG4" s="55" t="s">
        <v>124</v>
      </c>
      <c r="BH4" s="12" t="s">
        <v>225</v>
      </c>
      <c r="BI4" s="12" t="s">
        <v>228</v>
      </c>
      <c r="BJ4" s="12" t="s">
        <v>229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23">
        <v>180</v>
      </c>
      <c r="B5" s="123" t="s">
        <v>256</v>
      </c>
      <c r="C5" s="123" t="s">
        <v>257</v>
      </c>
      <c r="D5" s="123" t="s">
        <v>255</v>
      </c>
      <c r="E5" s="123" t="s">
        <v>317</v>
      </c>
      <c r="F5" s="123" t="s">
        <v>317</v>
      </c>
      <c r="G5" s="123" t="s">
        <v>318</v>
      </c>
      <c r="H5" s="123" t="s">
        <v>319</v>
      </c>
      <c r="I5" s="123">
        <v>129565</v>
      </c>
      <c r="J5" s="123" t="s">
        <v>320</v>
      </c>
      <c r="K5" s="123">
        <v>129565</v>
      </c>
      <c r="L5" s="123" t="s">
        <v>321</v>
      </c>
      <c r="M5" s="123" t="s">
        <v>322</v>
      </c>
      <c r="N5" s="123">
        <v>221790</v>
      </c>
      <c r="O5" s="123" t="s">
        <v>323</v>
      </c>
      <c r="P5" s="123">
        <v>502070</v>
      </c>
      <c r="Q5" s="123" t="s">
        <v>324</v>
      </c>
      <c r="R5" s="123" t="s">
        <v>273</v>
      </c>
      <c r="S5" s="123" t="s">
        <v>325</v>
      </c>
      <c r="T5" s="123" t="s">
        <v>325</v>
      </c>
      <c r="U5" s="123" t="s">
        <v>274</v>
      </c>
      <c r="V5" s="123" t="s">
        <v>287</v>
      </c>
      <c r="W5" s="123">
        <v>541</v>
      </c>
      <c r="X5" s="123" t="s">
        <v>326</v>
      </c>
      <c r="Y5" s="123">
        <v>348862440</v>
      </c>
      <c r="Z5" s="123" t="s">
        <v>327</v>
      </c>
      <c r="AA5" s="123" t="s">
        <v>328</v>
      </c>
      <c r="AB5" s="124">
        <v>33602</v>
      </c>
      <c r="AC5" s="123" t="s">
        <v>329</v>
      </c>
      <c r="AD5" s="123">
        <v>24</v>
      </c>
      <c r="AE5" s="123" t="s">
        <v>330</v>
      </c>
      <c r="AF5" s="123" t="s">
        <v>331</v>
      </c>
      <c r="AG5" s="123" t="s">
        <v>332</v>
      </c>
      <c r="AH5" s="123" t="s">
        <v>276</v>
      </c>
      <c r="AI5" s="123" t="s">
        <v>333</v>
      </c>
      <c r="AJ5" s="124">
        <v>1751</v>
      </c>
      <c r="AK5" s="124">
        <v>1800</v>
      </c>
      <c r="AL5" s="123" t="s">
        <v>334</v>
      </c>
      <c r="AM5" s="124">
        <v>21958.04</v>
      </c>
      <c r="AN5" s="124">
        <v>8592.9599999999991</v>
      </c>
      <c r="AO5" s="124">
        <v>30551</v>
      </c>
      <c r="AP5" s="124">
        <v>11643.96</v>
      </c>
      <c r="AQ5" s="124">
        <v>956.04</v>
      </c>
      <c r="AR5" s="124">
        <v>12600</v>
      </c>
      <c r="AS5" s="124">
        <v>11643.96</v>
      </c>
      <c r="AT5" s="124">
        <v>956.04</v>
      </c>
      <c r="AU5" s="124">
        <v>12600</v>
      </c>
      <c r="AV5" s="123">
        <v>44</v>
      </c>
      <c r="AW5" s="123"/>
      <c r="AX5" s="123"/>
      <c r="AY5" s="123"/>
      <c r="AZ5" s="123"/>
      <c r="BA5" s="123"/>
      <c r="BB5" s="123" t="s">
        <v>277</v>
      </c>
      <c r="BC5" s="123" t="s">
        <v>250</v>
      </c>
      <c r="BD5" s="123" t="s">
        <v>288</v>
      </c>
      <c r="BE5" s="124">
        <v>33602</v>
      </c>
      <c r="BF5" s="123" t="s">
        <v>325</v>
      </c>
      <c r="BG5" s="123" t="s">
        <v>335</v>
      </c>
      <c r="BH5" s="125" t="s">
        <v>336</v>
      </c>
      <c r="BI5" s="126" t="s">
        <v>100</v>
      </c>
      <c r="BJ5" s="127">
        <v>46211</v>
      </c>
      <c r="BK5" s="128" t="s">
        <v>104</v>
      </c>
      <c r="BL5" s="126" t="s">
        <v>119</v>
      </c>
      <c r="BM5" s="129" t="s">
        <v>181</v>
      </c>
      <c r="BN5" s="128" t="s">
        <v>223</v>
      </c>
      <c r="BO5" s="128"/>
      <c r="BP5" s="130"/>
      <c r="BQ5" s="131" t="s">
        <v>337</v>
      </c>
    </row>
    <row r="6" spans="1:69" ht="23" hidden="1" x14ac:dyDescent="0.35">
      <c r="A6" s="123">
        <v>179</v>
      </c>
      <c r="B6" s="123" t="s">
        <v>256</v>
      </c>
      <c r="C6" s="123" t="s">
        <v>257</v>
      </c>
      <c r="D6" s="123" t="s">
        <v>255</v>
      </c>
      <c r="E6" s="123" t="s">
        <v>317</v>
      </c>
      <c r="F6" s="123" t="s">
        <v>317</v>
      </c>
      <c r="G6" s="123" t="s">
        <v>318</v>
      </c>
      <c r="H6" s="123" t="s">
        <v>319</v>
      </c>
      <c r="I6" s="123">
        <v>132092</v>
      </c>
      <c r="J6" s="123" t="s">
        <v>338</v>
      </c>
      <c r="K6" s="123">
        <v>132092</v>
      </c>
      <c r="L6" s="123" t="s">
        <v>321</v>
      </c>
      <c r="M6" s="123" t="s">
        <v>322</v>
      </c>
      <c r="N6" s="123">
        <v>288186</v>
      </c>
      <c r="O6" s="123" t="s">
        <v>339</v>
      </c>
      <c r="P6" s="123">
        <v>412988</v>
      </c>
      <c r="Q6" s="123" t="s">
        <v>340</v>
      </c>
      <c r="R6" s="123" t="s">
        <v>273</v>
      </c>
      <c r="S6" s="123" t="s">
        <v>341</v>
      </c>
      <c r="T6" s="123" t="s">
        <v>341</v>
      </c>
      <c r="U6" s="123" t="s">
        <v>301</v>
      </c>
      <c r="V6" s="123" t="s">
        <v>275</v>
      </c>
      <c r="W6" s="123">
        <v>541</v>
      </c>
      <c r="X6" s="123" t="s">
        <v>278</v>
      </c>
      <c r="Y6" s="123">
        <v>348364944</v>
      </c>
      <c r="Z6" s="123" t="s">
        <v>342</v>
      </c>
      <c r="AA6" s="123" t="s">
        <v>343</v>
      </c>
      <c r="AB6" s="124">
        <v>31514</v>
      </c>
      <c r="AC6" s="123" t="s">
        <v>344</v>
      </c>
      <c r="AD6" s="123">
        <v>24</v>
      </c>
      <c r="AE6" s="123" t="s">
        <v>330</v>
      </c>
      <c r="AF6" s="123" t="s">
        <v>345</v>
      </c>
      <c r="AG6" s="123" t="s">
        <v>346</v>
      </c>
      <c r="AH6" s="123" t="s">
        <v>347</v>
      </c>
      <c r="AI6" s="123" t="s">
        <v>348</v>
      </c>
      <c r="AJ6" s="124">
        <v>1268</v>
      </c>
      <c r="AK6" s="124">
        <v>1650</v>
      </c>
      <c r="AL6" s="123" t="s">
        <v>349</v>
      </c>
      <c r="AM6" s="124">
        <v>27699.22</v>
      </c>
      <c r="AN6" s="124">
        <v>7618.78</v>
      </c>
      <c r="AO6" s="124">
        <v>35318</v>
      </c>
      <c r="AP6" s="124">
        <v>3814.78</v>
      </c>
      <c r="AQ6" s="124">
        <v>85.22</v>
      </c>
      <c r="AR6" s="124">
        <v>3900</v>
      </c>
      <c r="AS6" s="124">
        <v>3814.78</v>
      </c>
      <c r="AT6" s="124">
        <v>85.22</v>
      </c>
      <c r="AU6" s="124">
        <v>3900</v>
      </c>
      <c r="AV6" s="123">
        <v>48</v>
      </c>
      <c r="AW6" s="123"/>
      <c r="AX6" s="123"/>
      <c r="AY6" s="123"/>
      <c r="AZ6" s="123"/>
      <c r="BA6" s="123"/>
      <c r="BB6" s="123" t="s">
        <v>277</v>
      </c>
      <c r="BC6" s="123" t="s">
        <v>250</v>
      </c>
      <c r="BD6" s="123" t="s">
        <v>350</v>
      </c>
      <c r="BE6" s="124">
        <v>31514</v>
      </c>
      <c r="BF6" s="123" t="s">
        <v>341</v>
      </c>
      <c r="BG6" s="123" t="s">
        <v>351</v>
      </c>
      <c r="BH6" s="125" t="s">
        <v>336</v>
      </c>
      <c r="BI6" s="126" t="s">
        <v>100</v>
      </c>
      <c r="BJ6" s="127">
        <v>46211</v>
      </c>
      <c r="BK6" s="128" t="s">
        <v>104</v>
      </c>
      <c r="BL6" s="126" t="s">
        <v>119</v>
      </c>
      <c r="BM6" s="129" t="s">
        <v>181</v>
      </c>
      <c r="BN6" s="128" t="s">
        <v>223</v>
      </c>
      <c r="BO6" s="128"/>
      <c r="BP6" s="130"/>
      <c r="BQ6" s="131" t="s">
        <v>337</v>
      </c>
    </row>
    <row r="7" spans="1:69" ht="23" hidden="1" x14ac:dyDescent="0.35">
      <c r="A7" s="123">
        <v>181</v>
      </c>
      <c r="B7" s="123" t="s">
        <v>256</v>
      </c>
      <c r="C7" s="123" t="s">
        <v>257</v>
      </c>
      <c r="D7" s="123" t="s">
        <v>255</v>
      </c>
      <c r="E7" s="123" t="s">
        <v>317</v>
      </c>
      <c r="F7" s="123" t="s">
        <v>317</v>
      </c>
      <c r="G7" s="123" t="s">
        <v>318</v>
      </c>
      <c r="H7" s="123" t="s">
        <v>319</v>
      </c>
      <c r="I7" s="123">
        <v>129565</v>
      </c>
      <c r="J7" s="123" t="s">
        <v>320</v>
      </c>
      <c r="K7" s="123">
        <v>129565</v>
      </c>
      <c r="L7" s="123" t="s">
        <v>321</v>
      </c>
      <c r="M7" s="123" t="s">
        <v>322</v>
      </c>
      <c r="N7" s="123">
        <v>356254</v>
      </c>
      <c r="O7" s="123" t="s">
        <v>352</v>
      </c>
      <c r="P7" s="123">
        <v>508243</v>
      </c>
      <c r="Q7" s="123" t="s">
        <v>353</v>
      </c>
      <c r="R7" s="123" t="s">
        <v>273</v>
      </c>
      <c r="S7" s="123" t="s">
        <v>354</v>
      </c>
      <c r="T7" s="123" t="s">
        <v>354</v>
      </c>
      <c r="U7" s="123" t="s">
        <v>274</v>
      </c>
      <c r="V7" s="123" t="s">
        <v>275</v>
      </c>
      <c r="W7" s="123">
        <v>541</v>
      </c>
      <c r="X7" s="123" t="s">
        <v>355</v>
      </c>
      <c r="Y7" s="123">
        <v>348953996</v>
      </c>
      <c r="Z7" s="123" t="s">
        <v>356</v>
      </c>
      <c r="AA7" s="123" t="s">
        <v>357</v>
      </c>
      <c r="AB7" s="124">
        <v>33602</v>
      </c>
      <c r="AC7" s="123" t="s">
        <v>329</v>
      </c>
      <c r="AD7" s="123">
        <v>24</v>
      </c>
      <c r="AE7" s="123" t="s">
        <v>330</v>
      </c>
      <c r="AF7" s="123" t="s">
        <v>358</v>
      </c>
      <c r="AG7" s="123" t="s">
        <v>359</v>
      </c>
      <c r="AH7" s="123" t="s">
        <v>276</v>
      </c>
      <c r="AI7" s="123" t="s">
        <v>360</v>
      </c>
      <c r="AJ7" s="124">
        <v>1486</v>
      </c>
      <c r="AK7" s="124">
        <v>1800</v>
      </c>
      <c r="AL7" s="123" t="s">
        <v>361</v>
      </c>
      <c r="AM7" s="124">
        <v>10491.87</v>
      </c>
      <c r="AN7" s="124">
        <v>5394.13</v>
      </c>
      <c r="AO7" s="124">
        <v>15886</v>
      </c>
      <c r="AP7" s="124">
        <v>23110.13</v>
      </c>
      <c r="AQ7" s="124">
        <v>3889.87</v>
      </c>
      <c r="AR7" s="124">
        <v>27000</v>
      </c>
      <c r="AS7" s="124">
        <v>23110.13</v>
      </c>
      <c r="AT7" s="124">
        <v>3889.87</v>
      </c>
      <c r="AU7" s="124">
        <v>27000</v>
      </c>
      <c r="AV7" s="123">
        <v>45</v>
      </c>
      <c r="AW7" s="123"/>
      <c r="AX7" s="123"/>
      <c r="AY7" s="123"/>
      <c r="AZ7" s="123"/>
      <c r="BA7" s="123"/>
      <c r="BB7" s="123" t="s">
        <v>277</v>
      </c>
      <c r="BC7" s="123" t="s">
        <v>250</v>
      </c>
      <c r="BD7" s="123"/>
      <c r="BE7" s="124">
        <v>0</v>
      </c>
      <c r="BF7" s="123" t="s">
        <v>354</v>
      </c>
      <c r="BG7" s="123" t="s">
        <v>362</v>
      </c>
      <c r="BH7" s="125" t="s">
        <v>336</v>
      </c>
      <c r="BI7" s="126" t="s">
        <v>100</v>
      </c>
      <c r="BJ7" s="127">
        <v>46211</v>
      </c>
      <c r="BK7" s="128" t="s">
        <v>104</v>
      </c>
      <c r="BL7" s="126" t="s">
        <v>119</v>
      </c>
      <c r="BM7" s="129" t="s">
        <v>181</v>
      </c>
      <c r="BN7" s="128" t="s">
        <v>223</v>
      </c>
      <c r="BO7" s="128"/>
      <c r="BP7" s="130"/>
      <c r="BQ7" s="131" t="s">
        <v>337</v>
      </c>
    </row>
    <row r="8" spans="1:69" ht="23" hidden="1" x14ac:dyDescent="0.35">
      <c r="A8" s="123">
        <v>182</v>
      </c>
      <c r="B8" s="123" t="s">
        <v>256</v>
      </c>
      <c r="C8" s="123" t="s">
        <v>257</v>
      </c>
      <c r="D8" s="123" t="s">
        <v>255</v>
      </c>
      <c r="E8" s="123" t="s">
        <v>317</v>
      </c>
      <c r="F8" s="123" t="s">
        <v>317</v>
      </c>
      <c r="G8" s="123" t="s">
        <v>318</v>
      </c>
      <c r="H8" s="123" t="s">
        <v>319</v>
      </c>
      <c r="I8" s="123">
        <v>133212</v>
      </c>
      <c r="J8" s="123" t="s">
        <v>363</v>
      </c>
      <c r="K8" s="123">
        <v>133212</v>
      </c>
      <c r="L8" s="123" t="s">
        <v>321</v>
      </c>
      <c r="M8" s="123" t="s">
        <v>322</v>
      </c>
      <c r="N8" s="123">
        <v>221588</v>
      </c>
      <c r="O8" s="123" t="s">
        <v>364</v>
      </c>
      <c r="P8" s="123">
        <v>444192</v>
      </c>
      <c r="Q8" s="123" t="s">
        <v>365</v>
      </c>
      <c r="R8" s="123" t="s">
        <v>273</v>
      </c>
      <c r="S8" s="123" t="s">
        <v>366</v>
      </c>
      <c r="T8" s="123" t="s">
        <v>366</v>
      </c>
      <c r="U8" s="123" t="s">
        <v>291</v>
      </c>
      <c r="V8" s="123" t="s">
        <v>275</v>
      </c>
      <c r="W8" s="123">
        <v>541</v>
      </c>
      <c r="X8" s="123" t="s">
        <v>367</v>
      </c>
      <c r="Y8" s="123">
        <v>348956861</v>
      </c>
      <c r="Z8" s="123" t="s">
        <v>368</v>
      </c>
      <c r="AA8" s="123" t="s">
        <v>357</v>
      </c>
      <c r="AB8" s="124">
        <v>33602</v>
      </c>
      <c r="AC8" s="123" t="s">
        <v>369</v>
      </c>
      <c r="AD8" s="123">
        <v>24</v>
      </c>
      <c r="AE8" s="123" t="s">
        <v>330</v>
      </c>
      <c r="AF8" s="123" t="s">
        <v>358</v>
      </c>
      <c r="AG8" s="123" t="s">
        <v>359</v>
      </c>
      <c r="AH8" s="123" t="s">
        <v>276</v>
      </c>
      <c r="AI8" s="123" t="s">
        <v>360</v>
      </c>
      <c r="AJ8" s="124">
        <v>1486</v>
      </c>
      <c r="AK8" s="124">
        <v>1800</v>
      </c>
      <c r="AL8" s="123" t="s">
        <v>303</v>
      </c>
      <c r="AM8" s="124">
        <v>17438.560000000001</v>
      </c>
      <c r="AN8" s="124">
        <v>7447.44</v>
      </c>
      <c r="AO8" s="124">
        <v>24886</v>
      </c>
      <c r="AP8" s="124">
        <v>16163.44</v>
      </c>
      <c r="AQ8" s="124">
        <v>1836.56</v>
      </c>
      <c r="AR8" s="124">
        <v>18000</v>
      </c>
      <c r="AS8" s="124">
        <v>16163.44</v>
      </c>
      <c r="AT8" s="124">
        <v>1836.56</v>
      </c>
      <c r="AU8" s="124">
        <v>18000</v>
      </c>
      <c r="AV8" s="123">
        <v>46</v>
      </c>
      <c r="AW8" s="123"/>
      <c r="AX8" s="123"/>
      <c r="AY8" s="123"/>
      <c r="AZ8" s="123"/>
      <c r="BA8" s="123"/>
      <c r="BB8" s="123" t="s">
        <v>277</v>
      </c>
      <c r="BC8" s="123" t="s">
        <v>250</v>
      </c>
      <c r="BD8" s="123"/>
      <c r="BE8" s="124">
        <v>0</v>
      </c>
      <c r="BF8" s="123" t="s">
        <v>366</v>
      </c>
      <c r="BG8" s="123" t="s">
        <v>370</v>
      </c>
      <c r="BH8" s="125" t="s">
        <v>336</v>
      </c>
      <c r="BI8" s="126" t="s">
        <v>100</v>
      </c>
      <c r="BJ8" s="127">
        <v>46211</v>
      </c>
      <c r="BK8" s="128" t="s">
        <v>104</v>
      </c>
      <c r="BL8" s="126" t="s">
        <v>119</v>
      </c>
      <c r="BM8" s="129" t="s">
        <v>181</v>
      </c>
      <c r="BN8" s="128" t="s">
        <v>223</v>
      </c>
      <c r="BO8" s="128"/>
      <c r="BP8" s="130"/>
      <c r="BQ8" s="131" t="s">
        <v>337</v>
      </c>
    </row>
    <row r="9" spans="1:69" ht="23" hidden="1" x14ac:dyDescent="0.35">
      <c r="A9" s="123">
        <v>183</v>
      </c>
      <c r="B9" s="123" t="s">
        <v>256</v>
      </c>
      <c r="C9" s="123" t="s">
        <v>257</v>
      </c>
      <c r="D9" s="123" t="s">
        <v>255</v>
      </c>
      <c r="E9" s="123" t="s">
        <v>317</v>
      </c>
      <c r="F9" s="123" t="s">
        <v>317</v>
      </c>
      <c r="G9" s="123" t="s">
        <v>318</v>
      </c>
      <c r="H9" s="123" t="s">
        <v>319</v>
      </c>
      <c r="I9" s="123">
        <v>129565</v>
      </c>
      <c r="J9" s="123" t="s">
        <v>320</v>
      </c>
      <c r="K9" s="123">
        <v>129565</v>
      </c>
      <c r="L9" s="123" t="s">
        <v>321</v>
      </c>
      <c r="M9" s="123" t="s">
        <v>322</v>
      </c>
      <c r="N9" s="123">
        <v>356254</v>
      </c>
      <c r="O9" s="123" t="s">
        <v>352</v>
      </c>
      <c r="P9" s="123">
        <v>508243</v>
      </c>
      <c r="Q9" s="123" t="s">
        <v>353</v>
      </c>
      <c r="R9" s="123" t="s">
        <v>273</v>
      </c>
      <c r="S9" s="123" t="s">
        <v>371</v>
      </c>
      <c r="T9" s="123" t="s">
        <v>371</v>
      </c>
      <c r="U9" s="123" t="s">
        <v>291</v>
      </c>
      <c r="V9" s="123" t="s">
        <v>275</v>
      </c>
      <c r="W9" s="123">
        <v>541</v>
      </c>
      <c r="X9" s="123" t="s">
        <v>355</v>
      </c>
      <c r="Y9" s="123">
        <v>348961457</v>
      </c>
      <c r="Z9" s="123" t="s">
        <v>372</v>
      </c>
      <c r="AA9" s="123" t="s">
        <v>357</v>
      </c>
      <c r="AB9" s="124">
        <v>33402</v>
      </c>
      <c r="AC9" s="123" t="s">
        <v>329</v>
      </c>
      <c r="AD9" s="123">
        <v>24</v>
      </c>
      <c r="AE9" s="123" t="s">
        <v>330</v>
      </c>
      <c r="AF9" s="123" t="s">
        <v>358</v>
      </c>
      <c r="AG9" s="123" t="s">
        <v>359</v>
      </c>
      <c r="AH9" s="123" t="s">
        <v>276</v>
      </c>
      <c r="AI9" s="123" t="s">
        <v>360</v>
      </c>
      <c r="AJ9" s="124">
        <v>1281</v>
      </c>
      <c r="AK9" s="124">
        <v>1800</v>
      </c>
      <c r="AL9" s="123" t="s">
        <v>307</v>
      </c>
      <c r="AM9" s="124">
        <v>12976.82</v>
      </c>
      <c r="AN9" s="124">
        <v>6304.18</v>
      </c>
      <c r="AO9" s="124">
        <v>19281</v>
      </c>
      <c r="AP9" s="124">
        <v>20425.18</v>
      </c>
      <c r="AQ9" s="124">
        <v>2974.82</v>
      </c>
      <c r="AR9" s="124">
        <v>23400</v>
      </c>
      <c r="AS9" s="124">
        <v>20425.18</v>
      </c>
      <c r="AT9" s="124">
        <v>2974.82</v>
      </c>
      <c r="AU9" s="124">
        <v>23400</v>
      </c>
      <c r="AV9" s="123">
        <v>45</v>
      </c>
      <c r="AW9" s="123"/>
      <c r="AX9" s="123"/>
      <c r="AY9" s="123"/>
      <c r="AZ9" s="123"/>
      <c r="BA9" s="123"/>
      <c r="BB9" s="123" t="s">
        <v>277</v>
      </c>
      <c r="BC9" s="123" t="s">
        <v>250</v>
      </c>
      <c r="BD9" s="123" t="s">
        <v>350</v>
      </c>
      <c r="BE9" s="124">
        <v>33402</v>
      </c>
      <c r="BF9" s="123" t="s">
        <v>371</v>
      </c>
      <c r="BG9" s="123" t="s">
        <v>373</v>
      </c>
      <c r="BH9" s="125" t="s">
        <v>336</v>
      </c>
      <c r="BI9" s="126" t="s">
        <v>100</v>
      </c>
      <c r="BJ9" s="132">
        <v>46212</v>
      </c>
      <c r="BK9" s="128" t="s">
        <v>104</v>
      </c>
      <c r="BL9" s="126" t="s">
        <v>119</v>
      </c>
      <c r="BM9" s="129" t="s">
        <v>181</v>
      </c>
      <c r="BN9" s="128" t="s">
        <v>223</v>
      </c>
      <c r="BO9" s="38"/>
      <c r="BP9" s="133"/>
      <c r="BQ9" s="131" t="s">
        <v>337</v>
      </c>
    </row>
    <row r="10" spans="1:69" ht="23" hidden="1" x14ac:dyDescent="0.35">
      <c r="A10" s="123">
        <v>184</v>
      </c>
      <c r="B10" s="123" t="s">
        <v>256</v>
      </c>
      <c r="C10" s="123" t="s">
        <v>257</v>
      </c>
      <c r="D10" s="123" t="s">
        <v>255</v>
      </c>
      <c r="E10" s="123" t="s">
        <v>317</v>
      </c>
      <c r="F10" s="123" t="s">
        <v>317</v>
      </c>
      <c r="G10" s="123" t="s">
        <v>318</v>
      </c>
      <c r="H10" s="123" t="s">
        <v>319</v>
      </c>
      <c r="I10" s="123">
        <v>129565</v>
      </c>
      <c r="J10" s="123" t="s">
        <v>320</v>
      </c>
      <c r="K10" s="123">
        <v>129565</v>
      </c>
      <c r="L10" s="123" t="s">
        <v>374</v>
      </c>
      <c r="M10" s="123" t="s">
        <v>375</v>
      </c>
      <c r="N10" s="123">
        <v>227844</v>
      </c>
      <c r="O10" s="123" t="s">
        <v>376</v>
      </c>
      <c r="P10" s="123">
        <v>300130</v>
      </c>
      <c r="Q10" s="123" t="s">
        <v>377</v>
      </c>
      <c r="R10" s="123" t="s">
        <v>273</v>
      </c>
      <c r="S10" s="123" t="s">
        <v>378</v>
      </c>
      <c r="T10" s="123" t="s">
        <v>378</v>
      </c>
      <c r="U10" s="123" t="s">
        <v>274</v>
      </c>
      <c r="V10" s="123" t="s">
        <v>275</v>
      </c>
      <c r="W10" s="123">
        <v>541</v>
      </c>
      <c r="X10" s="123" t="s">
        <v>379</v>
      </c>
      <c r="Y10" s="123">
        <v>349259317</v>
      </c>
      <c r="Z10" s="123" t="s">
        <v>380</v>
      </c>
      <c r="AA10" s="123" t="s">
        <v>381</v>
      </c>
      <c r="AB10" s="124">
        <v>54278</v>
      </c>
      <c r="AC10" s="123" t="s">
        <v>329</v>
      </c>
      <c r="AD10" s="123">
        <v>24</v>
      </c>
      <c r="AE10" s="123" t="s">
        <v>382</v>
      </c>
      <c r="AF10" s="123" t="s">
        <v>383</v>
      </c>
      <c r="AG10" s="123" t="s">
        <v>384</v>
      </c>
      <c r="AH10" s="123" t="s">
        <v>347</v>
      </c>
      <c r="AI10" s="123" t="s">
        <v>385</v>
      </c>
      <c r="AJ10" s="124">
        <v>3536</v>
      </c>
      <c r="AK10" s="124">
        <v>2900</v>
      </c>
      <c r="AL10" s="123" t="s">
        <v>386</v>
      </c>
      <c r="AM10" s="124">
        <v>38745.07</v>
      </c>
      <c r="AN10" s="124">
        <v>15090.93</v>
      </c>
      <c r="AO10" s="124">
        <v>53836</v>
      </c>
      <c r="AP10" s="124">
        <v>15532.93</v>
      </c>
      <c r="AQ10" s="124">
        <v>867.07</v>
      </c>
      <c r="AR10" s="124">
        <v>16400</v>
      </c>
      <c r="AS10" s="124">
        <v>15532.93</v>
      </c>
      <c r="AT10" s="124">
        <v>867.07</v>
      </c>
      <c r="AU10" s="124">
        <v>16400</v>
      </c>
      <c r="AV10" s="123">
        <v>44</v>
      </c>
      <c r="AW10" s="123"/>
      <c r="AX10" s="123"/>
      <c r="AY10" s="123"/>
      <c r="AZ10" s="123"/>
      <c r="BA10" s="123"/>
      <c r="BB10" s="123" t="s">
        <v>277</v>
      </c>
      <c r="BC10" s="123" t="s">
        <v>250</v>
      </c>
      <c r="BD10" s="123" t="s">
        <v>350</v>
      </c>
      <c r="BE10" s="124">
        <v>54278</v>
      </c>
      <c r="BF10" s="123" t="s">
        <v>378</v>
      </c>
      <c r="BG10" s="123" t="s">
        <v>387</v>
      </c>
      <c r="BH10" s="125" t="s">
        <v>336</v>
      </c>
      <c r="BI10" s="126" t="s">
        <v>100</v>
      </c>
      <c r="BJ10" s="132">
        <v>46212</v>
      </c>
      <c r="BK10" s="128" t="s">
        <v>104</v>
      </c>
      <c r="BL10" s="126" t="s">
        <v>119</v>
      </c>
      <c r="BM10" s="129" t="s">
        <v>181</v>
      </c>
      <c r="BN10" s="128" t="s">
        <v>223</v>
      </c>
      <c r="BO10" s="38"/>
      <c r="BP10" s="133"/>
      <c r="BQ10" s="131" t="s">
        <v>337</v>
      </c>
    </row>
    <row r="11" spans="1:69" ht="23" hidden="1" x14ac:dyDescent="0.35">
      <c r="A11" s="123">
        <v>185</v>
      </c>
      <c r="B11" s="123" t="s">
        <v>256</v>
      </c>
      <c r="C11" s="123" t="s">
        <v>257</v>
      </c>
      <c r="D11" s="123" t="s">
        <v>255</v>
      </c>
      <c r="E11" s="123" t="s">
        <v>317</v>
      </c>
      <c r="F11" s="123" t="s">
        <v>317</v>
      </c>
      <c r="G11" s="123" t="s">
        <v>318</v>
      </c>
      <c r="H11" s="123" t="s">
        <v>319</v>
      </c>
      <c r="I11" s="123">
        <v>129565</v>
      </c>
      <c r="J11" s="123" t="s">
        <v>320</v>
      </c>
      <c r="K11" s="123">
        <v>129565</v>
      </c>
      <c r="L11" s="123" t="s">
        <v>321</v>
      </c>
      <c r="M11" s="123" t="s">
        <v>322</v>
      </c>
      <c r="N11" s="123">
        <v>356254</v>
      </c>
      <c r="O11" s="123" t="s">
        <v>352</v>
      </c>
      <c r="P11" s="123">
        <v>508243</v>
      </c>
      <c r="Q11" s="123" t="s">
        <v>353</v>
      </c>
      <c r="R11" s="123" t="s">
        <v>273</v>
      </c>
      <c r="S11" s="123" t="s">
        <v>388</v>
      </c>
      <c r="T11" s="123" t="s">
        <v>388</v>
      </c>
      <c r="U11" s="123" t="s">
        <v>291</v>
      </c>
      <c r="V11" s="123" t="s">
        <v>275</v>
      </c>
      <c r="W11" s="123">
        <v>541</v>
      </c>
      <c r="X11" s="123" t="s">
        <v>355</v>
      </c>
      <c r="Y11" s="123">
        <v>349324024</v>
      </c>
      <c r="Z11" s="123" t="s">
        <v>389</v>
      </c>
      <c r="AA11" s="123" t="s">
        <v>390</v>
      </c>
      <c r="AB11" s="124">
        <v>33602</v>
      </c>
      <c r="AC11" s="123" t="s">
        <v>329</v>
      </c>
      <c r="AD11" s="123">
        <v>24</v>
      </c>
      <c r="AE11" s="123" t="s">
        <v>330</v>
      </c>
      <c r="AF11" s="123" t="s">
        <v>391</v>
      </c>
      <c r="AG11" s="123" t="s">
        <v>392</v>
      </c>
      <c r="AH11" s="123" t="s">
        <v>276</v>
      </c>
      <c r="AI11" s="123" t="s">
        <v>385</v>
      </c>
      <c r="AJ11" s="124">
        <v>2035</v>
      </c>
      <c r="AK11" s="124">
        <v>1800</v>
      </c>
      <c r="AL11" s="123" t="s">
        <v>393</v>
      </c>
      <c r="AM11" s="124">
        <v>11941.02</v>
      </c>
      <c r="AN11" s="124">
        <v>6293.98</v>
      </c>
      <c r="AO11" s="124">
        <v>18235</v>
      </c>
      <c r="AP11" s="124">
        <v>21660.98</v>
      </c>
      <c r="AQ11" s="124">
        <v>3539.02</v>
      </c>
      <c r="AR11" s="124">
        <v>25200</v>
      </c>
      <c r="AS11" s="124">
        <v>21660.98</v>
      </c>
      <c r="AT11" s="124">
        <v>3539.02</v>
      </c>
      <c r="AU11" s="124">
        <v>25200</v>
      </c>
      <c r="AV11" s="123">
        <v>44</v>
      </c>
      <c r="AW11" s="123"/>
      <c r="AX11" s="123"/>
      <c r="AY11" s="123"/>
      <c r="AZ11" s="123"/>
      <c r="BA11" s="123"/>
      <c r="BB11" s="123" t="s">
        <v>277</v>
      </c>
      <c r="BC11" s="123" t="s">
        <v>250</v>
      </c>
      <c r="BD11" s="123" t="s">
        <v>350</v>
      </c>
      <c r="BE11" s="124">
        <v>33602</v>
      </c>
      <c r="BF11" s="123" t="s">
        <v>388</v>
      </c>
      <c r="BG11" s="123" t="s">
        <v>394</v>
      </c>
      <c r="BH11" s="123" t="s">
        <v>336</v>
      </c>
      <c r="BI11" s="134" t="s">
        <v>100</v>
      </c>
      <c r="BJ11" s="135">
        <v>46210</v>
      </c>
      <c r="BK11" s="38" t="s">
        <v>103</v>
      </c>
      <c r="BL11" s="134" t="s">
        <v>108</v>
      </c>
      <c r="BM11" s="136" t="s">
        <v>181</v>
      </c>
      <c r="BN11" s="38" t="s">
        <v>223</v>
      </c>
      <c r="BO11" s="38"/>
      <c r="BP11" s="133"/>
      <c r="BQ11" s="137" t="s">
        <v>395</v>
      </c>
    </row>
    <row r="12" spans="1:69" ht="23" hidden="1" x14ac:dyDescent="0.35">
      <c r="A12" s="123">
        <v>186</v>
      </c>
      <c r="B12" s="123" t="s">
        <v>256</v>
      </c>
      <c r="C12" s="123" t="s">
        <v>257</v>
      </c>
      <c r="D12" s="123" t="s">
        <v>255</v>
      </c>
      <c r="E12" s="123" t="s">
        <v>317</v>
      </c>
      <c r="F12" s="123" t="s">
        <v>317</v>
      </c>
      <c r="G12" s="123" t="s">
        <v>318</v>
      </c>
      <c r="H12" s="123" t="s">
        <v>319</v>
      </c>
      <c r="I12" s="123">
        <v>132801</v>
      </c>
      <c r="J12" s="123" t="s">
        <v>396</v>
      </c>
      <c r="K12" s="123">
        <v>132801</v>
      </c>
      <c r="L12" s="123" t="s">
        <v>374</v>
      </c>
      <c r="M12" s="123" t="s">
        <v>375</v>
      </c>
      <c r="N12" s="123">
        <v>365979</v>
      </c>
      <c r="O12" s="123" t="s">
        <v>397</v>
      </c>
      <c r="P12" s="123">
        <v>435691</v>
      </c>
      <c r="Q12" s="123" t="s">
        <v>398</v>
      </c>
      <c r="R12" s="123" t="s">
        <v>273</v>
      </c>
      <c r="S12" s="123" t="s">
        <v>399</v>
      </c>
      <c r="T12" s="123" t="s">
        <v>399</v>
      </c>
      <c r="U12" s="123" t="s">
        <v>291</v>
      </c>
      <c r="V12" s="123" t="s">
        <v>275</v>
      </c>
      <c r="W12" s="123">
        <v>541</v>
      </c>
      <c r="X12" s="123" t="s">
        <v>326</v>
      </c>
      <c r="Y12" s="123">
        <v>349431425</v>
      </c>
      <c r="Z12" s="123" t="s">
        <v>400</v>
      </c>
      <c r="AA12" s="123" t="s">
        <v>401</v>
      </c>
      <c r="AB12" s="124">
        <v>33402</v>
      </c>
      <c r="AC12" s="123" t="s">
        <v>402</v>
      </c>
      <c r="AD12" s="123">
        <v>24</v>
      </c>
      <c r="AE12" s="123" t="s">
        <v>330</v>
      </c>
      <c r="AF12" s="123" t="s">
        <v>403</v>
      </c>
      <c r="AG12" s="123" t="s">
        <v>404</v>
      </c>
      <c r="AH12" s="123" t="s">
        <v>276</v>
      </c>
      <c r="AI12" s="123" t="s">
        <v>405</v>
      </c>
      <c r="AJ12" s="124">
        <v>1577</v>
      </c>
      <c r="AK12" s="124">
        <v>1800</v>
      </c>
      <c r="AL12" s="123" t="s">
        <v>406</v>
      </c>
      <c r="AM12" s="124">
        <v>25266.29</v>
      </c>
      <c r="AN12" s="124">
        <v>9210.7099999999991</v>
      </c>
      <c r="AO12" s="124">
        <v>34477</v>
      </c>
      <c r="AP12" s="124">
        <v>8135.71</v>
      </c>
      <c r="AQ12" s="124">
        <v>364.29</v>
      </c>
      <c r="AR12" s="124">
        <v>8500</v>
      </c>
      <c r="AS12" s="124">
        <v>8135.71</v>
      </c>
      <c r="AT12" s="124">
        <v>364.29</v>
      </c>
      <c r="AU12" s="124">
        <v>8500</v>
      </c>
      <c r="AV12" s="123">
        <v>44</v>
      </c>
      <c r="AW12" s="123"/>
      <c r="AX12" s="123"/>
      <c r="AY12" s="123"/>
      <c r="AZ12" s="123"/>
      <c r="BA12" s="123"/>
      <c r="BB12" s="123" t="s">
        <v>277</v>
      </c>
      <c r="BC12" s="123" t="s">
        <v>250</v>
      </c>
      <c r="BD12" s="123" t="s">
        <v>350</v>
      </c>
      <c r="BE12" s="124">
        <v>33402</v>
      </c>
      <c r="BF12" s="123" t="s">
        <v>399</v>
      </c>
      <c r="BG12" s="123" t="s">
        <v>407</v>
      </c>
      <c r="BH12" s="125" t="s">
        <v>336</v>
      </c>
      <c r="BI12" s="126" t="s">
        <v>100</v>
      </c>
      <c r="BJ12" s="132">
        <v>46212</v>
      </c>
      <c r="BK12" s="128" t="s">
        <v>104</v>
      </c>
      <c r="BL12" s="126" t="s">
        <v>119</v>
      </c>
      <c r="BM12" s="129" t="s">
        <v>181</v>
      </c>
      <c r="BN12" s="128" t="s">
        <v>223</v>
      </c>
      <c r="BO12" s="38"/>
      <c r="BP12" s="133"/>
      <c r="BQ12" s="131" t="s">
        <v>337</v>
      </c>
    </row>
    <row r="13" spans="1:69" ht="23" hidden="1" x14ac:dyDescent="0.35">
      <c r="A13" s="123">
        <v>188</v>
      </c>
      <c r="B13" s="123" t="s">
        <v>256</v>
      </c>
      <c r="C13" s="123" t="s">
        <v>257</v>
      </c>
      <c r="D13" s="123" t="s">
        <v>255</v>
      </c>
      <c r="E13" s="123" t="s">
        <v>317</v>
      </c>
      <c r="F13" s="123" t="s">
        <v>317</v>
      </c>
      <c r="G13" s="123" t="s">
        <v>318</v>
      </c>
      <c r="H13" s="123" t="s">
        <v>319</v>
      </c>
      <c r="I13" s="123">
        <v>129700</v>
      </c>
      <c r="J13" s="123" t="s">
        <v>408</v>
      </c>
      <c r="K13" s="123">
        <v>129700</v>
      </c>
      <c r="L13" s="123" t="s">
        <v>374</v>
      </c>
      <c r="M13" s="123" t="s">
        <v>375</v>
      </c>
      <c r="N13" s="123">
        <v>355859</v>
      </c>
      <c r="O13" s="123" t="s">
        <v>409</v>
      </c>
      <c r="P13" s="123">
        <v>507394</v>
      </c>
      <c r="Q13" s="123" t="s">
        <v>410</v>
      </c>
      <c r="R13" s="123" t="s">
        <v>273</v>
      </c>
      <c r="S13" s="123" t="s">
        <v>411</v>
      </c>
      <c r="T13" s="123" t="s">
        <v>411</v>
      </c>
      <c r="U13" s="123" t="s">
        <v>301</v>
      </c>
      <c r="V13" s="123" t="s">
        <v>275</v>
      </c>
      <c r="W13" s="123">
        <v>541</v>
      </c>
      <c r="X13" s="123" t="s">
        <v>355</v>
      </c>
      <c r="Y13" s="123">
        <v>349588179</v>
      </c>
      <c r="Z13" s="123" t="s">
        <v>412</v>
      </c>
      <c r="AA13" s="123" t="s">
        <v>413</v>
      </c>
      <c r="AB13" s="124">
        <v>33402</v>
      </c>
      <c r="AC13" s="123" t="s">
        <v>369</v>
      </c>
      <c r="AD13" s="123">
        <v>24</v>
      </c>
      <c r="AE13" s="123" t="s">
        <v>330</v>
      </c>
      <c r="AF13" s="123" t="s">
        <v>414</v>
      </c>
      <c r="AG13" s="123" t="s">
        <v>415</v>
      </c>
      <c r="AH13" s="123" t="s">
        <v>276</v>
      </c>
      <c r="AI13" s="123" t="s">
        <v>416</v>
      </c>
      <c r="AJ13" s="124">
        <v>1770</v>
      </c>
      <c r="AK13" s="124">
        <v>1800</v>
      </c>
      <c r="AL13" s="123" t="s">
        <v>417</v>
      </c>
      <c r="AM13" s="124">
        <v>7877.74</v>
      </c>
      <c r="AN13" s="124">
        <v>4692.26</v>
      </c>
      <c r="AO13" s="124">
        <v>12570</v>
      </c>
      <c r="AP13" s="124">
        <v>25524.26</v>
      </c>
      <c r="AQ13" s="124">
        <v>5075.74</v>
      </c>
      <c r="AR13" s="124">
        <v>30600</v>
      </c>
      <c r="AS13" s="124">
        <v>25524.26</v>
      </c>
      <c r="AT13" s="124">
        <v>5075.74</v>
      </c>
      <c r="AU13" s="124">
        <v>30600</v>
      </c>
      <c r="AV13" s="123">
        <v>44</v>
      </c>
      <c r="AW13" s="123"/>
      <c r="AX13" s="123"/>
      <c r="AY13" s="123"/>
      <c r="AZ13" s="123"/>
      <c r="BA13" s="123"/>
      <c r="BB13" s="123" t="s">
        <v>277</v>
      </c>
      <c r="BC13" s="123" t="s">
        <v>250</v>
      </c>
      <c r="BD13" s="123"/>
      <c r="BE13" s="124">
        <v>0</v>
      </c>
      <c r="BF13" s="123" t="s">
        <v>411</v>
      </c>
      <c r="BG13" s="123" t="s">
        <v>418</v>
      </c>
      <c r="BH13" s="123" t="s">
        <v>336</v>
      </c>
      <c r="BI13" s="134" t="s">
        <v>100</v>
      </c>
      <c r="BJ13" s="138">
        <v>46210</v>
      </c>
      <c r="BK13" s="38" t="s">
        <v>103</v>
      </c>
      <c r="BL13" s="134" t="s">
        <v>108</v>
      </c>
      <c r="BM13" s="136" t="s">
        <v>181</v>
      </c>
      <c r="BN13" s="38" t="s">
        <v>223</v>
      </c>
      <c r="BO13" s="38"/>
      <c r="BP13" s="133"/>
      <c r="BQ13" s="137" t="s">
        <v>395</v>
      </c>
    </row>
    <row r="14" spans="1:69" ht="23" hidden="1" x14ac:dyDescent="0.35">
      <c r="A14" s="123">
        <v>189</v>
      </c>
      <c r="B14" s="123" t="s">
        <v>256</v>
      </c>
      <c r="C14" s="123" t="s">
        <v>257</v>
      </c>
      <c r="D14" s="123" t="s">
        <v>255</v>
      </c>
      <c r="E14" s="123" t="s">
        <v>317</v>
      </c>
      <c r="F14" s="123" t="s">
        <v>317</v>
      </c>
      <c r="G14" s="123" t="s">
        <v>318</v>
      </c>
      <c r="H14" s="123" t="s">
        <v>319</v>
      </c>
      <c r="I14" s="123">
        <v>133362</v>
      </c>
      <c r="J14" s="123" t="s">
        <v>419</v>
      </c>
      <c r="K14" s="123">
        <v>133362</v>
      </c>
      <c r="L14" s="123" t="s">
        <v>374</v>
      </c>
      <c r="M14" s="123" t="s">
        <v>375</v>
      </c>
      <c r="N14" s="123">
        <v>377518</v>
      </c>
      <c r="O14" s="123" t="s">
        <v>420</v>
      </c>
      <c r="P14" s="123">
        <v>552146</v>
      </c>
      <c r="Q14" s="123" t="s">
        <v>421</v>
      </c>
      <c r="R14" s="123" t="s">
        <v>273</v>
      </c>
      <c r="S14" s="123" t="s">
        <v>422</v>
      </c>
      <c r="T14" s="123" t="s">
        <v>422</v>
      </c>
      <c r="U14" s="123" t="s">
        <v>285</v>
      </c>
      <c r="V14" s="123" t="s">
        <v>275</v>
      </c>
      <c r="W14" s="123">
        <v>541</v>
      </c>
      <c r="X14" s="123" t="s">
        <v>278</v>
      </c>
      <c r="Y14" s="123">
        <v>350105435</v>
      </c>
      <c r="Z14" s="123" t="s">
        <v>423</v>
      </c>
      <c r="AA14" s="123" t="s">
        <v>424</v>
      </c>
      <c r="AB14" s="124">
        <v>31514</v>
      </c>
      <c r="AC14" s="123" t="s">
        <v>425</v>
      </c>
      <c r="AD14" s="123">
        <v>24</v>
      </c>
      <c r="AE14" s="123" t="s">
        <v>330</v>
      </c>
      <c r="AF14" s="123" t="s">
        <v>426</v>
      </c>
      <c r="AG14" s="123" t="s">
        <v>427</v>
      </c>
      <c r="AH14" s="123" t="s">
        <v>276</v>
      </c>
      <c r="AI14" s="123" t="s">
        <v>428</v>
      </c>
      <c r="AJ14" s="124">
        <v>1497</v>
      </c>
      <c r="AK14" s="124">
        <v>1700</v>
      </c>
      <c r="AL14" s="123" t="s">
        <v>429</v>
      </c>
      <c r="AM14" s="124">
        <v>6236.77</v>
      </c>
      <c r="AN14" s="124">
        <v>3760.23</v>
      </c>
      <c r="AO14" s="124">
        <v>9997</v>
      </c>
      <c r="AP14" s="124">
        <v>25277.23</v>
      </c>
      <c r="AQ14" s="124">
        <v>5322.77</v>
      </c>
      <c r="AR14" s="124">
        <v>30600</v>
      </c>
      <c r="AS14" s="124">
        <v>25277.23</v>
      </c>
      <c r="AT14" s="124">
        <v>5322.77</v>
      </c>
      <c r="AU14" s="124">
        <v>30600</v>
      </c>
      <c r="AV14" s="123">
        <v>42</v>
      </c>
      <c r="AW14" s="123"/>
      <c r="AX14" s="123"/>
      <c r="AY14" s="123"/>
      <c r="AZ14" s="123"/>
      <c r="BA14" s="123"/>
      <c r="BB14" s="123" t="s">
        <v>277</v>
      </c>
      <c r="BC14" s="123" t="s">
        <v>250</v>
      </c>
      <c r="BD14" s="123" t="s">
        <v>350</v>
      </c>
      <c r="BE14" s="124">
        <v>31514</v>
      </c>
      <c r="BF14" s="123" t="s">
        <v>422</v>
      </c>
      <c r="BG14" s="123" t="s">
        <v>430</v>
      </c>
      <c r="BH14" s="123" t="s">
        <v>336</v>
      </c>
      <c r="BI14" s="134" t="s">
        <v>100</v>
      </c>
      <c r="BJ14" s="135">
        <v>46210</v>
      </c>
      <c r="BK14" s="38" t="s">
        <v>103</v>
      </c>
      <c r="BL14" s="134" t="s">
        <v>108</v>
      </c>
      <c r="BM14" s="136" t="s">
        <v>181</v>
      </c>
      <c r="BN14" s="38" t="s">
        <v>223</v>
      </c>
      <c r="BO14" s="38"/>
      <c r="BP14" s="133"/>
      <c r="BQ14" s="137" t="s">
        <v>395</v>
      </c>
    </row>
    <row r="15" spans="1:69" ht="23" hidden="1" x14ac:dyDescent="0.35">
      <c r="A15" s="123">
        <v>191</v>
      </c>
      <c r="B15" s="123" t="s">
        <v>256</v>
      </c>
      <c r="C15" s="123" t="s">
        <v>257</v>
      </c>
      <c r="D15" s="123" t="s">
        <v>255</v>
      </c>
      <c r="E15" s="123" t="s">
        <v>317</v>
      </c>
      <c r="F15" s="123" t="s">
        <v>317</v>
      </c>
      <c r="G15" s="123" t="s">
        <v>318</v>
      </c>
      <c r="H15" s="123" t="s">
        <v>319</v>
      </c>
      <c r="I15" s="123">
        <v>132801</v>
      </c>
      <c r="J15" s="123" t="s">
        <v>396</v>
      </c>
      <c r="K15" s="123">
        <v>132801</v>
      </c>
      <c r="L15" s="123" t="s">
        <v>374</v>
      </c>
      <c r="M15" s="123" t="s">
        <v>375</v>
      </c>
      <c r="N15" s="123">
        <v>365979</v>
      </c>
      <c r="O15" s="123" t="s">
        <v>397</v>
      </c>
      <c r="P15" s="123">
        <v>295478</v>
      </c>
      <c r="Q15" s="123" t="s">
        <v>431</v>
      </c>
      <c r="R15" s="123" t="s">
        <v>273</v>
      </c>
      <c r="S15" s="123" t="s">
        <v>432</v>
      </c>
      <c r="T15" s="123" t="s">
        <v>432</v>
      </c>
      <c r="U15" s="123" t="s">
        <v>292</v>
      </c>
      <c r="V15" s="123" t="s">
        <v>275</v>
      </c>
      <c r="W15" s="123">
        <v>541</v>
      </c>
      <c r="X15" s="123" t="s">
        <v>278</v>
      </c>
      <c r="Y15" s="123">
        <v>350460684</v>
      </c>
      <c r="Z15" s="123" t="s">
        <v>433</v>
      </c>
      <c r="AA15" s="123" t="s">
        <v>434</v>
      </c>
      <c r="AB15" s="124">
        <v>31514</v>
      </c>
      <c r="AC15" s="123" t="s">
        <v>402</v>
      </c>
      <c r="AD15" s="123">
        <v>24</v>
      </c>
      <c r="AE15" s="123" t="s">
        <v>330</v>
      </c>
      <c r="AF15" s="123" t="s">
        <v>435</v>
      </c>
      <c r="AG15" s="123" t="s">
        <v>436</v>
      </c>
      <c r="AH15" s="123" t="s">
        <v>276</v>
      </c>
      <c r="AI15" s="123" t="s">
        <v>437</v>
      </c>
      <c r="AJ15" s="124">
        <v>1420</v>
      </c>
      <c r="AK15" s="124">
        <v>1700</v>
      </c>
      <c r="AL15" s="123" t="s">
        <v>438</v>
      </c>
      <c r="AM15" s="124">
        <v>26619.87</v>
      </c>
      <c r="AN15" s="124">
        <v>8800.1299999999992</v>
      </c>
      <c r="AO15" s="124">
        <v>35420</v>
      </c>
      <c r="AP15" s="124">
        <v>4894.13</v>
      </c>
      <c r="AQ15" s="124">
        <v>205.87</v>
      </c>
      <c r="AR15" s="124">
        <v>5100</v>
      </c>
      <c r="AS15" s="124">
        <v>4894.13</v>
      </c>
      <c r="AT15" s="124">
        <v>205.87</v>
      </c>
      <c r="AU15" s="124">
        <v>5100</v>
      </c>
      <c r="AV15" s="123">
        <v>42</v>
      </c>
      <c r="AW15" s="123"/>
      <c r="AX15" s="123"/>
      <c r="AY15" s="123"/>
      <c r="AZ15" s="123"/>
      <c r="BA15" s="123"/>
      <c r="BB15" s="123" t="s">
        <v>277</v>
      </c>
      <c r="BC15" s="123" t="s">
        <v>250</v>
      </c>
      <c r="BD15" s="123" t="s">
        <v>288</v>
      </c>
      <c r="BE15" s="124">
        <v>31514</v>
      </c>
      <c r="BF15" s="123" t="s">
        <v>432</v>
      </c>
      <c r="BG15" s="123" t="s">
        <v>439</v>
      </c>
      <c r="BH15" s="123" t="s">
        <v>336</v>
      </c>
      <c r="BI15" s="134" t="s">
        <v>100</v>
      </c>
      <c r="BJ15" s="132">
        <v>46212</v>
      </c>
      <c r="BK15" s="38" t="s">
        <v>104</v>
      </c>
      <c r="BL15" s="134" t="s">
        <v>119</v>
      </c>
      <c r="BM15" s="136" t="s">
        <v>181</v>
      </c>
      <c r="BN15" s="38" t="s">
        <v>223</v>
      </c>
      <c r="BO15" s="38"/>
      <c r="BP15" s="133"/>
      <c r="BQ15" s="137" t="s">
        <v>337</v>
      </c>
    </row>
    <row r="16" spans="1:69" ht="23" hidden="1" x14ac:dyDescent="0.35">
      <c r="A16" s="123">
        <v>192</v>
      </c>
      <c r="B16" s="123" t="s">
        <v>256</v>
      </c>
      <c r="C16" s="123" t="s">
        <v>257</v>
      </c>
      <c r="D16" s="123" t="s">
        <v>255</v>
      </c>
      <c r="E16" s="123" t="s">
        <v>317</v>
      </c>
      <c r="F16" s="123" t="s">
        <v>317</v>
      </c>
      <c r="G16" s="123" t="s">
        <v>318</v>
      </c>
      <c r="H16" s="123" t="s">
        <v>319</v>
      </c>
      <c r="I16" s="123">
        <v>129565</v>
      </c>
      <c r="J16" s="123" t="s">
        <v>320</v>
      </c>
      <c r="K16" s="123">
        <v>129565</v>
      </c>
      <c r="L16" s="123" t="s">
        <v>321</v>
      </c>
      <c r="M16" s="123" t="s">
        <v>322</v>
      </c>
      <c r="N16" s="123">
        <v>356254</v>
      </c>
      <c r="O16" s="123" t="s">
        <v>352</v>
      </c>
      <c r="P16" s="123">
        <v>508243</v>
      </c>
      <c r="Q16" s="123" t="s">
        <v>353</v>
      </c>
      <c r="R16" s="123" t="s">
        <v>273</v>
      </c>
      <c r="S16" s="123" t="s">
        <v>440</v>
      </c>
      <c r="T16" s="123" t="s">
        <v>440</v>
      </c>
      <c r="U16" s="123" t="s">
        <v>291</v>
      </c>
      <c r="V16" s="123" t="s">
        <v>275</v>
      </c>
      <c r="W16" s="123">
        <v>541</v>
      </c>
      <c r="X16" s="123" t="s">
        <v>278</v>
      </c>
      <c r="Y16" s="123">
        <v>350513096</v>
      </c>
      <c r="Z16" s="123" t="s">
        <v>441</v>
      </c>
      <c r="AA16" s="123" t="s">
        <v>442</v>
      </c>
      <c r="AB16" s="124">
        <v>32558</v>
      </c>
      <c r="AC16" s="123" t="s">
        <v>329</v>
      </c>
      <c r="AD16" s="123">
        <v>24</v>
      </c>
      <c r="AE16" s="123" t="s">
        <v>330</v>
      </c>
      <c r="AF16" s="123" t="s">
        <v>443</v>
      </c>
      <c r="AG16" s="123" t="s">
        <v>444</v>
      </c>
      <c r="AH16" s="123" t="s">
        <v>276</v>
      </c>
      <c r="AI16" s="123" t="s">
        <v>445</v>
      </c>
      <c r="AJ16" s="124">
        <v>1994</v>
      </c>
      <c r="AK16" s="124">
        <v>1750</v>
      </c>
      <c r="AL16" s="123" t="s">
        <v>446</v>
      </c>
      <c r="AM16" s="124">
        <v>6519.03</v>
      </c>
      <c r="AN16" s="124">
        <v>4224.97</v>
      </c>
      <c r="AO16" s="124">
        <v>10744</v>
      </c>
      <c r="AP16" s="124">
        <v>26038.97</v>
      </c>
      <c r="AQ16" s="124">
        <v>5461.03</v>
      </c>
      <c r="AR16" s="124">
        <v>31500</v>
      </c>
      <c r="AS16" s="124">
        <v>26038.97</v>
      </c>
      <c r="AT16" s="124">
        <v>5461.03</v>
      </c>
      <c r="AU16" s="124">
        <v>31500</v>
      </c>
      <c r="AV16" s="123">
        <v>40</v>
      </c>
      <c r="AW16" s="123"/>
      <c r="AX16" s="123"/>
      <c r="AY16" s="123"/>
      <c r="AZ16" s="123"/>
      <c r="BA16" s="123"/>
      <c r="BB16" s="123" t="s">
        <v>277</v>
      </c>
      <c r="BC16" s="123" t="s">
        <v>250</v>
      </c>
      <c r="BD16" s="123" t="s">
        <v>447</v>
      </c>
      <c r="BE16" s="124">
        <v>32558</v>
      </c>
      <c r="BF16" s="123" t="s">
        <v>440</v>
      </c>
      <c r="BG16" s="123" t="s">
        <v>448</v>
      </c>
      <c r="BH16" s="123" t="s">
        <v>336</v>
      </c>
      <c r="BI16" s="134" t="s">
        <v>100</v>
      </c>
      <c r="BJ16" s="132">
        <v>46211</v>
      </c>
      <c r="BK16" s="38" t="s">
        <v>104</v>
      </c>
      <c r="BL16" s="134" t="s">
        <v>119</v>
      </c>
      <c r="BM16" s="136" t="s">
        <v>181</v>
      </c>
      <c r="BN16" s="38" t="s">
        <v>223</v>
      </c>
      <c r="BO16" s="38"/>
      <c r="BP16" s="133"/>
      <c r="BQ16" s="137" t="s">
        <v>337</v>
      </c>
    </row>
    <row r="17" spans="1:69" hidden="1" x14ac:dyDescent="0.35">
      <c r="A17" s="123">
        <v>195</v>
      </c>
      <c r="B17" s="123" t="s">
        <v>256</v>
      </c>
      <c r="C17" s="123" t="s">
        <v>257</v>
      </c>
      <c r="D17" s="123" t="s">
        <v>255</v>
      </c>
      <c r="E17" s="123" t="s">
        <v>317</v>
      </c>
      <c r="F17" s="123" t="s">
        <v>317</v>
      </c>
      <c r="G17" s="123" t="s">
        <v>318</v>
      </c>
      <c r="H17" s="123" t="s">
        <v>319</v>
      </c>
      <c r="I17" s="123">
        <v>133212</v>
      </c>
      <c r="J17" s="123" t="s">
        <v>363</v>
      </c>
      <c r="K17" s="123">
        <v>133212</v>
      </c>
      <c r="L17" s="123" t="s">
        <v>321</v>
      </c>
      <c r="M17" s="123" t="s">
        <v>322</v>
      </c>
      <c r="N17" s="123">
        <v>218611</v>
      </c>
      <c r="O17" s="123" t="s">
        <v>449</v>
      </c>
      <c r="P17" s="123">
        <v>293282</v>
      </c>
      <c r="Q17" s="123" t="s">
        <v>450</v>
      </c>
      <c r="R17" s="123" t="s">
        <v>273</v>
      </c>
      <c r="S17" s="123" t="s">
        <v>451</v>
      </c>
      <c r="T17" s="123" t="s">
        <v>451</v>
      </c>
      <c r="U17" s="123" t="s">
        <v>274</v>
      </c>
      <c r="V17" s="123" t="s">
        <v>287</v>
      </c>
      <c r="W17" s="123">
        <v>541</v>
      </c>
      <c r="X17" s="123" t="s">
        <v>278</v>
      </c>
      <c r="Y17" s="123">
        <v>350738163</v>
      </c>
      <c r="Z17" s="123" t="s">
        <v>452</v>
      </c>
      <c r="AA17" s="123" t="s">
        <v>453</v>
      </c>
      <c r="AB17" s="124">
        <v>33602</v>
      </c>
      <c r="AC17" s="123" t="s">
        <v>402</v>
      </c>
      <c r="AD17" s="123">
        <v>24</v>
      </c>
      <c r="AE17" s="123" t="s">
        <v>330</v>
      </c>
      <c r="AF17" s="123" t="s">
        <v>454</v>
      </c>
      <c r="AG17" s="123" t="s">
        <v>455</v>
      </c>
      <c r="AH17" s="123" t="s">
        <v>276</v>
      </c>
      <c r="AI17" s="123" t="s">
        <v>445</v>
      </c>
      <c r="AJ17" s="124">
        <v>1846</v>
      </c>
      <c r="AK17" s="124">
        <v>1800</v>
      </c>
      <c r="AL17" s="123" t="s">
        <v>456</v>
      </c>
      <c r="AM17" s="124">
        <v>8068.74</v>
      </c>
      <c r="AN17" s="124">
        <v>4577.26</v>
      </c>
      <c r="AO17" s="124">
        <v>12646</v>
      </c>
      <c r="AP17" s="124">
        <v>25533.26</v>
      </c>
      <c r="AQ17" s="124">
        <v>5066.74</v>
      </c>
      <c r="AR17" s="124">
        <v>30600</v>
      </c>
      <c r="AS17" s="124">
        <v>25533.26</v>
      </c>
      <c r="AT17" s="124">
        <v>5066.74</v>
      </c>
      <c r="AU17" s="124">
        <v>30600</v>
      </c>
      <c r="AV17" s="123">
        <v>41</v>
      </c>
      <c r="AW17" s="123"/>
      <c r="AX17" s="123"/>
      <c r="AY17" s="123"/>
      <c r="AZ17" s="123"/>
      <c r="BA17" s="123"/>
      <c r="BB17" s="123" t="s">
        <v>277</v>
      </c>
      <c r="BC17" s="123" t="s">
        <v>250</v>
      </c>
      <c r="BD17" s="123" t="s">
        <v>447</v>
      </c>
      <c r="BE17" s="124">
        <v>33602</v>
      </c>
      <c r="BF17" s="123" t="s">
        <v>451</v>
      </c>
      <c r="BG17" s="123" t="s">
        <v>457</v>
      </c>
      <c r="BH17" s="125" t="s">
        <v>336</v>
      </c>
      <c r="BI17" s="126" t="s">
        <v>100</v>
      </c>
      <c r="BJ17" s="127">
        <v>46211</v>
      </c>
      <c r="BK17" s="128" t="s">
        <v>104</v>
      </c>
      <c r="BL17" s="126" t="s">
        <v>119</v>
      </c>
      <c r="BM17" s="129" t="s">
        <v>181</v>
      </c>
      <c r="BN17" s="128" t="s">
        <v>223</v>
      </c>
      <c r="BO17" s="128"/>
      <c r="BP17" s="130"/>
      <c r="BQ17" s="131" t="s">
        <v>337</v>
      </c>
    </row>
    <row r="18" spans="1:69" ht="23" hidden="1" x14ac:dyDescent="0.35">
      <c r="A18" s="123">
        <v>196</v>
      </c>
      <c r="B18" s="123" t="s">
        <v>256</v>
      </c>
      <c r="C18" s="123" t="s">
        <v>257</v>
      </c>
      <c r="D18" s="123" t="s">
        <v>255</v>
      </c>
      <c r="E18" s="123" t="s">
        <v>317</v>
      </c>
      <c r="F18" s="123" t="s">
        <v>317</v>
      </c>
      <c r="G18" s="123" t="s">
        <v>318</v>
      </c>
      <c r="H18" s="123" t="s">
        <v>319</v>
      </c>
      <c r="I18" s="123">
        <v>132671</v>
      </c>
      <c r="J18" s="123" t="s">
        <v>458</v>
      </c>
      <c r="K18" s="123">
        <v>132671</v>
      </c>
      <c r="L18" s="123" t="s">
        <v>321</v>
      </c>
      <c r="M18" s="123" t="s">
        <v>322</v>
      </c>
      <c r="N18" s="123">
        <v>381117</v>
      </c>
      <c r="O18" s="123" t="s">
        <v>459</v>
      </c>
      <c r="P18" s="123">
        <v>559576</v>
      </c>
      <c r="Q18" s="123" t="s">
        <v>460</v>
      </c>
      <c r="R18" s="123" t="s">
        <v>273</v>
      </c>
      <c r="S18" s="123" t="s">
        <v>461</v>
      </c>
      <c r="T18" s="123" t="s">
        <v>461</v>
      </c>
      <c r="U18" s="123" t="s">
        <v>292</v>
      </c>
      <c r="V18" s="123" t="s">
        <v>275</v>
      </c>
      <c r="W18" s="123">
        <v>541</v>
      </c>
      <c r="X18" s="123" t="s">
        <v>278</v>
      </c>
      <c r="Y18" s="123">
        <v>350770481</v>
      </c>
      <c r="Z18" s="123" t="s">
        <v>462</v>
      </c>
      <c r="AA18" s="123" t="s">
        <v>463</v>
      </c>
      <c r="AB18" s="124">
        <v>32558</v>
      </c>
      <c r="AC18" s="123" t="s">
        <v>425</v>
      </c>
      <c r="AD18" s="123">
        <v>24</v>
      </c>
      <c r="AE18" s="123" t="s">
        <v>330</v>
      </c>
      <c r="AF18" s="123" t="s">
        <v>454</v>
      </c>
      <c r="AG18" s="123" t="s">
        <v>464</v>
      </c>
      <c r="AH18" s="123" t="s">
        <v>276</v>
      </c>
      <c r="AI18" s="123" t="s">
        <v>465</v>
      </c>
      <c r="AJ18" s="124">
        <v>1726</v>
      </c>
      <c r="AK18" s="124">
        <v>1750</v>
      </c>
      <c r="AL18" s="123" t="s">
        <v>466</v>
      </c>
      <c r="AM18" s="124">
        <v>15517.39</v>
      </c>
      <c r="AN18" s="124">
        <v>7208.61</v>
      </c>
      <c r="AO18" s="124">
        <v>22726</v>
      </c>
      <c r="AP18" s="124">
        <v>17040.61</v>
      </c>
      <c r="AQ18" s="124">
        <v>2209.39</v>
      </c>
      <c r="AR18" s="124">
        <v>19250</v>
      </c>
      <c r="AS18" s="124">
        <v>17040.61</v>
      </c>
      <c r="AT18" s="124">
        <v>2209.39</v>
      </c>
      <c r="AU18" s="124">
        <v>19250</v>
      </c>
      <c r="AV18" s="123">
        <v>41</v>
      </c>
      <c r="AW18" s="123"/>
      <c r="AX18" s="123"/>
      <c r="AY18" s="123"/>
      <c r="AZ18" s="123"/>
      <c r="BA18" s="123"/>
      <c r="BB18" s="123" t="s">
        <v>277</v>
      </c>
      <c r="BC18" s="123" t="s">
        <v>250</v>
      </c>
      <c r="BD18" s="123"/>
      <c r="BE18" s="124">
        <v>0</v>
      </c>
      <c r="BF18" s="123" t="s">
        <v>461</v>
      </c>
      <c r="BG18" s="123" t="s">
        <v>467</v>
      </c>
      <c r="BH18" s="125" t="s">
        <v>336</v>
      </c>
      <c r="BI18" s="126" t="s">
        <v>100</v>
      </c>
      <c r="BJ18" s="132">
        <v>46212</v>
      </c>
      <c r="BK18" s="128" t="s">
        <v>104</v>
      </c>
      <c r="BL18" s="126" t="s">
        <v>119</v>
      </c>
      <c r="BM18" s="129" t="s">
        <v>181</v>
      </c>
      <c r="BN18" s="128" t="s">
        <v>223</v>
      </c>
      <c r="BO18" s="38"/>
      <c r="BP18" s="133"/>
      <c r="BQ18" s="131" t="s">
        <v>337</v>
      </c>
    </row>
    <row r="19" spans="1:69" hidden="1" x14ac:dyDescent="0.35">
      <c r="A19" s="123">
        <v>197</v>
      </c>
      <c r="B19" s="123" t="s">
        <v>256</v>
      </c>
      <c r="C19" s="123" t="s">
        <v>257</v>
      </c>
      <c r="D19" s="123" t="s">
        <v>255</v>
      </c>
      <c r="E19" s="123" t="s">
        <v>317</v>
      </c>
      <c r="F19" s="123" t="s">
        <v>317</v>
      </c>
      <c r="G19" s="123" t="s">
        <v>318</v>
      </c>
      <c r="H19" s="123" t="s">
        <v>319</v>
      </c>
      <c r="I19" s="123">
        <v>129565</v>
      </c>
      <c r="J19" s="123" t="s">
        <v>320</v>
      </c>
      <c r="K19" s="123">
        <v>129565</v>
      </c>
      <c r="L19" s="123" t="s">
        <v>321</v>
      </c>
      <c r="M19" s="123" t="s">
        <v>322</v>
      </c>
      <c r="N19" s="123">
        <v>221790</v>
      </c>
      <c r="O19" s="123" t="s">
        <v>323</v>
      </c>
      <c r="P19" s="123">
        <v>502070</v>
      </c>
      <c r="Q19" s="123" t="s">
        <v>324</v>
      </c>
      <c r="R19" s="123" t="s">
        <v>273</v>
      </c>
      <c r="S19" s="123" t="s">
        <v>468</v>
      </c>
      <c r="T19" s="123" t="s">
        <v>468</v>
      </c>
      <c r="U19" s="123" t="s">
        <v>292</v>
      </c>
      <c r="V19" s="123" t="s">
        <v>275</v>
      </c>
      <c r="W19" s="123">
        <v>541</v>
      </c>
      <c r="X19" s="123" t="s">
        <v>278</v>
      </c>
      <c r="Y19" s="123">
        <v>350853998</v>
      </c>
      <c r="Z19" s="123" t="s">
        <v>469</v>
      </c>
      <c r="AA19" s="123" t="s">
        <v>470</v>
      </c>
      <c r="AB19" s="124">
        <v>33402</v>
      </c>
      <c r="AC19" s="123" t="s">
        <v>329</v>
      </c>
      <c r="AD19" s="123">
        <v>24</v>
      </c>
      <c r="AE19" s="123" t="s">
        <v>330</v>
      </c>
      <c r="AF19" s="123" t="s">
        <v>471</v>
      </c>
      <c r="AG19" s="123" t="s">
        <v>472</v>
      </c>
      <c r="AH19" s="123" t="s">
        <v>276</v>
      </c>
      <c r="AI19" s="123" t="s">
        <v>473</v>
      </c>
      <c r="AJ19" s="124">
        <v>1572</v>
      </c>
      <c r="AK19" s="124">
        <v>1800</v>
      </c>
      <c r="AL19" s="123" t="s">
        <v>474</v>
      </c>
      <c r="AM19" s="124">
        <v>18772.759999999998</v>
      </c>
      <c r="AN19" s="124">
        <v>8027.24</v>
      </c>
      <c r="AO19" s="124">
        <v>26800</v>
      </c>
      <c r="AP19" s="124">
        <v>14629.24</v>
      </c>
      <c r="AQ19" s="124">
        <v>1542.76</v>
      </c>
      <c r="AR19" s="124">
        <v>16172</v>
      </c>
      <c r="AS19" s="124">
        <v>14629.24</v>
      </c>
      <c r="AT19" s="124">
        <v>1542.76</v>
      </c>
      <c r="AU19" s="124">
        <v>16172</v>
      </c>
      <c r="AV19" s="123">
        <v>39</v>
      </c>
      <c r="AW19" s="123"/>
      <c r="AX19" s="123"/>
      <c r="AY19" s="123"/>
      <c r="AZ19" s="123"/>
      <c r="BA19" s="123"/>
      <c r="BB19" s="123" t="s">
        <v>277</v>
      </c>
      <c r="BC19" s="123" t="s">
        <v>250</v>
      </c>
      <c r="BD19" s="123"/>
      <c r="BE19" s="124">
        <v>0</v>
      </c>
      <c r="BF19" s="123" t="s">
        <v>468</v>
      </c>
      <c r="BG19" s="123" t="s">
        <v>475</v>
      </c>
      <c r="BH19" s="125" t="s">
        <v>336</v>
      </c>
      <c r="BI19" s="126" t="s">
        <v>100</v>
      </c>
      <c r="BJ19" s="132">
        <v>46212</v>
      </c>
      <c r="BK19" s="128" t="s">
        <v>104</v>
      </c>
      <c r="BL19" s="126" t="s">
        <v>119</v>
      </c>
      <c r="BM19" s="129" t="s">
        <v>181</v>
      </c>
      <c r="BN19" s="128" t="s">
        <v>223</v>
      </c>
      <c r="BO19" s="38"/>
      <c r="BP19" s="133"/>
      <c r="BQ19" s="131" t="s">
        <v>337</v>
      </c>
    </row>
    <row r="20" spans="1:69" ht="23" hidden="1" x14ac:dyDescent="0.35">
      <c r="A20" s="123">
        <v>199</v>
      </c>
      <c r="B20" s="123" t="s">
        <v>256</v>
      </c>
      <c r="C20" s="123" t="s">
        <v>257</v>
      </c>
      <c r="D20" s="123" t="s">
        <v>255</v>
      </c>
      <c r="E20" s="123" t="s">
        <v>317</v>
      </c>
      <c r="F20" s="123" t="s">
        <v>317</v>
      </c>
      <c r="G20" s="123" t="s">
        <v>318</v>
      </c>
      <c r="H20" s="123" t="s">
        <v>319</v>
      </c>
      <c r="I20" s="123">
        <v>132671</v>
      </c>
      <c r="J20" s="123" t="s">
        <v>458</v>
      </c>
      <c r="K20" s="123">
        <v>132671</v>
      </c>
      <c r="L20" s="123" t="s">
        <v>374</v>
      </c>
      <c r="M20" s="123" t="s">
        <v>375</v>
      </c>
      <c r="N20" s="123">
        <v>370092</v>
      </c>
      <c r="O20" s="123" t="s">
        <v>476</v>
      </c>
      <c r="P20" s="123">
        <v>551843</v>
      </c>
      <c r="Q20" s="123" t="s">
        <v>477</v>
      </c>
      <c r="R20" s="123" t="s">
        <v>273</v>
      </c>
      <c r="S20" s="123" t="s">
        <v>478</v>
      </c>
      <c r="T20" s="123" t="s">
        <v>478</v>
      </c>
      <c r="U20" s="123" t="s">
        <v>285</v>
      </c>
      <c r="V20" s="123" t="s">
        <v>275</v>
      </c>
      <c r="W20" s="123">
        <v>541</v>
      </c>
      <c r="X20" s="123" t="s">
        <v>278</v>
      </c>
      <c r="Y20" s="123">
        <v>350867507</v>
      </c>
      <c r="Z20" s="123" t="s">
        <v>479</v>
      </c>
      <c r="AA20" s="123" t="s">
        <v>480</v>
      </c>
      <c r="AB20" s="124">
        <v>36733</v>
      </c>
      <c r="AC20" s="123" t="s">
        <v>425</v>
      </c>
      <c r="AD20" s="123">
        <v>24</v>
      </c>
      <c r="AE20" s="123" t="s">
        <v>330</v>
      </c>
      <c r="AF20" s="123" t="s">
        <v>481</v>
      </c>
      <c r="AG20" s="123" t="s">
        <v>482</v>
      </c>
      <c r="AH20" s="123" t="s">
        <v>276</v>
      </c>
      <c r="AI20" s="123" t="s">
        <v>483</v>
      </c>
      <c r="AJ20" s="124">
        <v>1257</v>
      </c>
      <c r="AK20" s="124">
        <v>2000</v>
      </c>
      <c r="AL20" s="123" t="s">
        <v>484</v>
      </c>
      <c r="AM20" s="124">
        <v>6974.16</v>
      </c>
      <c r="AN20" s="124">
        <v>4282.84</v>
      </c>
      <c r="AO20" s="124">
        <v>11257</v>
      </c>
      <c r="AP20" s="124">
        <v>29758.84</v>
      </c>
      <c r="AQ20" s="124">
        <v>6241.16</v>
      </c>
      <c r="AR20" s="124">
        <v>36000</v>
      </c>
      <c r="AS20" s="124">
        <v>29758.84</v>
      </c>
      <c r="AT20" s="124">
        <v>6241.16</v>
      </c>
      <c r="AU20" s="124">
        <v>36000</v>
      </c>
      <c r="AV20" s="123">
        <v>40</v>
      </c>
      <c r="AW20" s="123"/>
      <c r="AX20" s="123"/>
      <c r="AY20" s="123"/>
      <c r="AZ20" s="123"/>
      <c r="BA20" s="123"/>
      <c r="BB20" s="123" t="s">
        <v>277</v>
      </c>
      <c r="BC20" s="123" t="s">
        <v>250</v>
      </c>
      <c r="BD20" s="123" t="s">
        <v>288</v>
      </c>
      <c r="BE20" s="124">
        <v>36733</v>
      </c>
      <c r="BF20" s="123" t="s">
        <v>478</v>
      </c>
      <c r="BG20" s="123" t="s">
        <v>485</v>
      </c>
      <c r="BH20" s="125" t="s">
        <v>336</v>
      </c>
      <c r="BI20" s="126" t="s">
        <v>100</v>
      </c>
      <c r="BJ20" s="132">
        <v>46212</v>
      </c>
      <c r="BK20" s="128" t="s">
        <v>104</v>
      </c>
      <c r="BL20" s="126" t="s">
        <v>119</v>
      </c>
      <c r="BM20" s="129" t="s">
        <v>181</v>
      </c>
      <c r="BN20" s="128" t="s">
        <v>223</v>
      </c>
      <c r="BO20" s="38"/>
      <c r="BP20" s="133"/>
      <c r="BQ20" s="131" t="s">
        <v>337</v>
      </c>
    </row>
    <row r="21" spans="1:69" ht="23" hidden="1" x14ac:dyDescent="0.35">
      <c r="A21" s="123">
        <v>200</v>
      </c>
      <c r="B21" s="123" t="s">
        <v>256</v>
      </c>
      <c r="C21" s="123" t="s">
        <v>257</v>
      </c>
      <c r="D21" s="123" t="s">
        <v>255</v>
      </c>
      <c r="E21" s="123" t="s">
        <v>317</v>
      </c>
      <c r="F21" s="123" t="s">
        <v>317</v>
      </c>
      <c r="G21" s="123" t="s">
        <v>318</v>
      </c>
      <c r="H21" s="123" t="s">
        <v>319</v>
      </c>
      <c r="I21" s="123">
        <v>133079</v>
      </c>
      <c r="J21" s="123" t="s">
        <v>486</v>
      </c>
      <c r="K21" s="123">
        <v>133079</v>
      </c>
      <c r="L21" s="123" t="s">
        <v>321</v>
      </c>
      <c r="M21" s="123" t="s">
        <v>322</v>
      </c>
      <c r="N21" s="123">
        <v>393173</v>
      </c>
      <c r="O21" s="123" t="s">
        <v>487</v>
      </c>
      <c r="P21" s="123">
        <v>584848</v>
      </c>
      <c r="Q21" s="123" t="s">
        <v>488</v>
      </c>
      <c r="R21" s="123" t="s">
        <v>273</v>
      </c>
      <c r="S21" s="123" t="s">
        <v>489</v>
      </c>
      <c r="T21" s="123" t="s">
        <v>489</v>
      </c>
      <c r="U21" s="123" t="s">
        <v>292</v>
      </c>
      <c r="V21" s="123" t="s">
        <v>275</v>
      </c>
      <c r="W21" s="123">
        <v>541</v>
      </c>
      <c r="X21" s="123" t="s">
        <v>278</v>
      </c>
      <c r="Y21" s="123">
        <v>350950001</v>
      </c>
      <c r="Z21" s="123" t="s">
        <v>490</v>
      </c>
      <c r="AA21" s="123" t="s">
        <v>491</v>
      </c>
      <c r="AB21" s="124">
        <v>33402</v>
      </c>
      <c r="AC21" s="123" t="s">
        <v>344</v>
      </c>
      <c r="AD21" s="123">
        <v>24</v>
      </c>
      <c r="AE21" s="123" t="s">
        <v>330</v>
      </c>
      <c r="AF21" s="123" t="s">
        <v>492</v>
      </c>
      <c r="AG21" s="123" t="s">
        <v>493</v>
      </c>
      <c r="AH21" s="123" t="s">
        <v>276</v>
      </c>
      <c r="AI21" s="123" t="s">
        <v>494</v>
      </c>
      <c r="AJ21" s="124">
        <v>2087</v>
      </c>
      <c r="AK21" s="124">
        <v>1800</v>
      </c>
      <c r="AL21" s="123" t="s">
        <v>293</v>
      </c>
      <c r="AM21" s="124">
        <v>20266.759999999998</v>
      </c>
      <c r="AN21" s="124">
        <v>8820.24</v>
      </c>
      <c r="AO21" s="124">
        <v>29087</v>
      </c>
      <c r="AP21" s="124">
        <v>13135.24</v>
      </c>
      <c r="AQ21" s="124">
        <v>1264.76</v>
      </c>
      <c r="AR21" s="124">
        <v>14400</v>
      </c>
      <c r="AS21" s="124">
        <v>13135.24</v>
      </c>
      <c r="AT21" s="124">
        <v>1264.76</v>
      </c>
      <c r="AU21" s="124">
        <v>14400</v>
      </c>
      <c r="AV21" s="123">
        <v>40</v>
      </c>
      <c r="AW21" s="123"/>
      <c r="AX21" s="123"/>
      <c r="AY21" s="123"/>
      <c r="AZ21" s="123"/>
      <c r="BA21" s="123"/>
      <c r="BB21" s="123" t="s">
        <v>277</v>
      </c>
      <c r="BC21" s="123" t="s">
        <v>250</v>
      </c>
      <c r="BD21" s="123" t="s">
        <v>447</v>
      </c>
      <c r="BE21" s="124">
        <v>33402</v>
      </c>
      <c r="BF21" s="123" t="s">
        <v>489</v>
      </c>
      <c r="BG21" s="123" t="s">
        <v>495</v>
      </c>
      <c r="BH21" s="125" t="s">
        <v>336</v>
      </c>
      <c r="BI21" s="126" t="s">
        <v>100</v>
      </c>
      <c r="BJ21" s="132">
        <v>46212</v>
      </c>
      <c r="BK21" s="128" t="s">
        <v>104</v>
      </c>
      <c r="BL21" s="126" t="s">
        <v>119</v>
      </c>
      <c r="BM21" s="129" t="s">
        <v>181</v>
      </c>
      <c r="BN21" s="128" t="s">
        <v>223</v>
      </c>
      <c r="BO21" s="38"/>
      <c r="BP21" s="133"/>
      <c r="BQ21" s="131" t="s">
        <v>337</v>
      </c>
    </row>
    <row r="22" spans="1:69" hidden="1" x14ac:dyDescent="0.35">
      <c r="A22" s="123">
        <v>201</v>
      </c>
      <c r="B22" s="123" t="s">
        <v>256</v>
      </c>
      <c r="C22" s="123" t="s">
        <v>257</v>
      </c>
      <c r="D22" s="123" t="s">
        <v>255</v>
      </c>
      <c r="E22" s="123" t="s">
        <v>317</v>
      </c>
      <c r="F22" s="123" t="s">
        <v>317</v>
      </c>
      <c r="G22" s="123" t="s">
        <v>318</v>
      </c>
      <c r="H22" s="123" t="s">
        <v>319</v>
      </c>
      <c r="I22" s="123">
        <v>132671</v>
      </c>
      <c r="J22" s="123" t="s">
        <v>458</v>
      </c>
      <c r="K22" s="123">
        <v>132671</v>
      </c>
      <c r="L22" s="123" t="s">
        <v>321</v>
      </c>
      <c r="M22" s="123" t="s">
        <v>322</v>
      </c>
      <c r="N22" s="123">
        <v>396372</v>
      </c>
      <c r="O22" s="123" t="s">
        <v>496</v>
      </c>
      <c r="P22" s="123">
        <v>590940</v>
      </c>
      <c r="Q22" s="123" t="s">
        <v>497</v>
      </c>
      <c r="R22" s="123" t="s">
        <v>273</v>
      </c>
      <c r="S22" s="123" t="s">
        <v>498</v>
      </c>
      <c r="T22" s="123" t="s">
        <v>498</v>
      </c>
      <c r="U22" s="123" t="s">
        <v>301</v>
      </c>
      <c r="V22" s="123" t="s">
        <v>275</v>
      </c>
      <c r="W22" s="123">
        <v>541</v>
      </c>
      <c r="X22" s="123" t="s">
        <v>278</v>
      </c>
      <c r="Y22" s="123">
        <v>351042369</v>
      </c>
      <c r="Z22" s="123" t="s">
        <v>499</v>
      </c>
      <c r="AA22" s="123" t="s">
        <v>500</v>
      </c>
      <c r="AB22" s="124">
        <v>36733</v>
      </c>
      <c r="AC22" s="123" t="s">
        <v>425</v>
      </c>
      <c r="AD22" s="123">
        <v>24</v>
      </c>
      <c r="AE22" s="123" t="s">
        <v>330</v>
      </c>
      <c r="AF22" s="123" t="s">
        <v>501</v>
      </c>
      <c r="AG22" s="123" t="s">
        <v>502</v>
      </c>
      <c r="AH22" s="123" t="s">
        <v>276</v>
      </c>
      <c r="AI22" s="123" t="s">
        <v>503</v>
      </c>
      <c r="AJ22" s="124">
        <v>1697</v>
      </c>
      <c r="AK22" s="124">
        <v>2000</v>
      </c>
      <c r="AL22" s="123" t="s">
        <v>504</v>
      </c>
      <c r="AM22" s="124">
        <v>22138.29</v>
      </c>
      <c r="AN22" s="124">
        <v>9558.7099999999991</v>
      </c>
      <c r="AO22" s="124">
        <v>31697</v>
      </c>
      <c r="AP22" s="124">
        <v>14594.71</v>
      </c>
      <c r="AQ22" s="124">
        <v>1405.29</v>
      </c>
      <c r="AR22" s="124">
        <v>16000</v>
      </c>
      <c r="AS22" s="124">
        <v>14594.71</v>
      </c>
      <c r="AT22" s="124">
        <v>1405.29</v>
      </c>
      <c r="AU22" s="124">
        <v>16000</v>
      </c>
      <c r="AV22" s="123">
        <v>39</v>
      </c>
      <c r="AW22" s="123"/>
      <c r="AX22" s="123"/>
      <c r="AY22" s="123"/>
      <c r="AZ22" s="123"/>
      <c r="BA22" s="123"/>
      <c r="BB22" s="123" t="s">
        <v>277</v>
      </c>
      <c r="BC22" s="123" t="s">
        <v>250</v>
      </c>
      <c r="BD22" s="123"/>
      <c r="BE22" s="124">
        <v>0</v>
      </c>
      <c r="BF22" s="123" t="s">
        <v>498</v>
      </c>
      <c r="BG22" s="123" t="s">
        <v>505</v>
      </c>
      <c r="BH22" s="123" t="s">
        <v>336</v>
      </c>
      <c r="BI22" s="134" t="s">
        <v>100</v>
      </c>
      <c r="BJ22" s="135">
        <v>46210</v>
      </c>
      <c r="BK22" s="38" t="s">
        <v>103</v>
      </c>
      <c r="BL22" s="134" t="s">
        <v>108</v>
      </c>
      <c r="BM22" s="136" t="s">
        <v>181</v>
      </c>
      <c r="BN22" s="38" t="s">
        <v>223</v>
      </c>
      <c r="BO22" s="38"/>
      <c r="BP22" s="133"/>
      <c r="BQ22" s="137" t="s">
        <v>506</v>
      </c>
    </row>
    <row r="23" spans="1:69" ht="23" hidden="1" x14ac:dyDescent="0.35">
      <c r="A23" s="123">
        <v>202</v>
      </c>
      <c r="B23" s="123" t="s">
        <v>256</v>
      </c>
      <c r="C23" s="123" t="s">
        <v>257</v>
      </c>
      <c r="D23" s="123" t="s">
        <v>255</v>
      </c>
      <c r="E23" s="123" t="s">
        <v>317</v>
      </c>
      <c r="F23" s="123" t="s">
        <v>317</v>
      </c>
      <c r="G23" s="123" t="s">
        <v>318</v>
      </c>
      <c r="H23" s="123" t="s">
        <v>319</v>
      </c>
      <c r="I23" s="123">
        <v>129700</v>
      </c>
      <c r="J23" s="123" t="s">
        <v>408</v>
      </c>
      <c r="K23" s="123">
        <v>129700</v>
      </c>
      <c r="L23" s="123" t="s">
        <v>321</v>
      </c>
      <c r="M23" s="123" t="s">
        <v>322</v>
      </c>
      <c r="N23" s="123">
        <v>371231</v>
      </c>
      <c r="O23" s="123" t="s">
        <v>507</v>
      </c>
      <c r="P23" s="123">
        <v>540639</v>
      </c>
      <c r="Q23" s="123" t="s">
        <v>508</v>
      </c>
      <c r="R23" s="123" t="s">
        <v>273</v>
      </c>
      <c r="S23" s="123" t="s">
        <v>509</v>
      </c>
      <c r="T23" s="123" t="s">
        <v>509</v>
      </c>
      <c r="U23" s="123" t="s">
        <v>291</v>
      </c>
      <c r="V23" s="123" t="s">
        <v>275</v>
      </c>
      <c r="W23" s="123">
        <v>541</v>
      </c>
      <c r="X23" s="123" t="s">
        <v>278</v>
      </c>
      <c r="Y23" s="123">
        <v>351056964</v>
      </c>
      <c r="Z23" s="123" t="s">
        <v>510</v>
      </c>
      <c r="AA23" s="123" t="s">
        <v>511</v>
      </c>
      <c r="AB23" s="124">
        <v>33602</v>
      </c>
      <c r="AC23" s="123" t="s">
        <v>369</v>
      </c>
      <c r="AD23" s="123">
        <v>24</v>
      </c>
      <c r="AE23" s="123" t="s">
        <v>330</v>
      </c>
      <c r="AF23" s="123" t="s">
        <v>501</v>
      </c>
      <c r="AG23" s="123" t="s">
        <v>512</v>
      </c>
      <c r="AH23" s="123" t="s">
        <v>276</v>
      </c>
      <c r="AI23" s="123" t="s">
        <v>513</v>
      </c>
      <c r="AJ23" s="124">
        <v>2156</v>
      </c>
      <c r="AK23" s="124">
        <v>1800</v>
      </c>
      <c r="AL23" s="123" t="s">
        <v>305</v>
      </c>
      <c r="AM23" s="124">
        <v>8058.72</v>
      </c>
      <c r="AN23" s="124">
        <v>4897.28</v>
      </c>
      <c r="AO23" s="124">
        <v>12956</v>
      </c>
      <c r="AP23" s="124">
        <v>25543.279999999999</v>
      </c>
      <c r="AQ23" s="124">
        <v>5056.72</v>
      </c>
      <c r="AR23" s="124">
        <v>30600</v>
      </c>
      <c r="AS23" s="124">
        <v>25543.279999999999</v>
      </c>
      <c r="AT23" s="124">
        <v>5056.72</v>
      </c>
      <c r="AU23" s="124">
        <v>30600</v>
      </c>
      <c r="AV23" s="123">
        <v>39</v>
      </c>
      <c r="AW23" s="123"/>
      <c r="AX23" s="123"/>
      <c r="AY23" s="123"/>
      <c r="AZ23" s="123"/>
      <c r="BA23" s="123"/>
      <c r="BB23" s="123" t="s">
        <v>277</v>
      </c>
      <c r="BC23" s="123" t="s">
        <v>250</v>
      </c>
      <c r="BD23" s="123" t="s">
        <v>447</v>
      </c>
      <c r="BE23" s="124">
        <v>33602</v>
      </c>
      <c r="BF23" s="123" t="s">
        <v>509</v>
      </c>
      <c r="BG23" s="123" t="s">
        <v>514</v>
      </c>
      <c r="BH23" s="123" t="s">
        <v>336</v>
      </c>
      <c r="BI23" s="134" t="s">
        <v>100</v>
      </c>
      <c r="BJ23" s="135">
        <v>46210</v>
      </c>
      <c r="BK23" s="38" t="s">
        <v>103</v>
      </c>
      <c r="BL23" s="134" t="s">
        <v>108</v>
      </c>
      <c r="BM23" s="136" t="s">
        <v>181</v>
      </c>
      <c r="BN23" s="38" t="s">
        <v>223</v>
      </c>
      <c r="BO23" s="38"/>
      <c r="BP23" s="133"/>
      <c r="BQ23" s="137" t="s">
        <v>506</v>
      </c>
    </row>
    <row r="24" spans="1:69" ht="23" hidden="1" x14ac:dyDescent="0.35">
      <c r="A24" s="123">
        <v>203</v>
      </c>
      <c r="B24" s="123" t="s">
        <v>256</v>
      </c>
      <c r="C24" s="123" t="s">
        <v>257</v>
      </c>
      <c r="D24" s="123" t="s">
        <v>255</v>
      </c>
      <c r="E24" s="123" t="s">
        <v>317</v>
      </c>
      <c r="F24" s="123" t="s">
        <v>317</v>
      </c>
      <c r="G24" s="123" t="s">
        <v>318</v>
      </c>
      <c r="H24" s="123" t="s">
        <v>319</v>
      </c>
      <c r="I24" s="123">
        <v>129565</v>
      </c>
      <c r="J24" s="123" t="s">
        <v>320</v>
      </c>
      <c r="K24" s="123">
        <v>129565</v>
      </c>
      <c r="L24" s="123" t="s">
        <v>321</v>
      </c>
      <c r="M24" s="123" t="s">
        <v>322</v>
      </c>
      <c r="N24" s="123">
        <v>356254</v>
      </c>
      <c r="O24" s="123" t="s">
        <v>352</v>
      </c>
      <c r="P24" s="123">
        <v>508243</v>
      </c>
      <c r="Q24" s="123" t="s">
        <v>353</v>
      </c>
      <c r="R24" s="123" t="s">
        <v>515</v>
      </c>
      <c r="S24" s="123" t="s">
        <v>371</v>
      </c>
      <c r="T24" s="123" t="s">
        <v>371</v>
      </c>
      <c r="U24" s="123" t="s">
        <v>301</v>
      </c>
      <c r="V24" s="123" t="s">
        <v>275</v>
      </c>
      <c r="W24" s="123">
        <v>541</v>
      </c>
      <c r="X24" s="123" t="s">
        <v>278</v>
      </c>
      <c r="Y24" s="123">
        <v>351128363</v>
      </c>
      <c r="Z24" s="123" t="s">
        <v>372</v>
      </c>
      <c r="AA24" s="123" t="s">
        <v>516</v>
      </c>
      <c r="AB24" s="124">
        <v>21076</v>
      </c>
      <c r="AC24" s="123" t="s">
        <v>329</v>
      </c>
      <c r="AD24" s="123">
        <v>18</v>
      </c>
      <c r="AE24" s="123" t="s">
        <v>517</v>
      </c>
      <c r="AF24" s="123" t="s">
        <v>358</v>
      </c>
      <c r="AG24" s="123" t="s">
        <v>359</v>
      </c>
      <c r="AH24" s="123" t="s">
        <v>276</v>
      </c>
      <c r="AI24" s="123" t="s">
        <v>518</v>
      </c>
      <c r="AJ24" s="124">
        <v>1091</v>
      </c>
      <c r="AK24" s="124">
        <v>1450</v>
      </c>
      <c r="AL24" s="123" t="s">
        <v>307</v>
      </c>
      <c r="AM24" s="124">
        <v>4712.4399999999996</v>
      </c>
      <c r="AN24" s="124">
        <v>2178.56</v>
      </c>
      <c r="AO24" s="124">
        <v>6891</v>
      </c>
      <c r="AP24" s="124">
        <v>16363.56</v>
      </c>
      <c r="AQ24" s="124">
        <v>2486.44</v>
      </c>
      <c r="AR24" s="124">
        <v>18850</v>
      </c>
      <c r="AS24" s="124">
        <v>16363.56</v>
      </c>
      <c r="AT24" s="124">
        <v>2486.44</v>
      </c>
      <c r="AU24" s="124">
        <v>18850</v>
      </c>
      <c r="AV24" s="123">
        <v>39</v>
      </c>
      <c r="AW24" s="123"/>
      <c r="AX24" s="123"/>
      <c r="AY24" s="123"/>
      <c r="AZ24" s="123"/>
      <c r="BA24" s="123"/>
      <c r="BB24" s="123" t="s">
        <v>277</v>
      </c>
      <c r="BC24" s="123" t="s">
        <v>250</v>
      </c>
      <c r="BD24" s="123" t="s">
        <v>350</v>
      </c>
      <c r="BE24" s="124">
        <v>21076</v>
      </c>
      <c r="BF24" s="123" t="s">
        <v>371</v>
      </c>
      <c r="BG24" s="123" t="s">
        <v>519</v>
      </c>
      <c r="BH24" s="123" t="s">
        <v>336</v>
      </c>
      <c r="BI24" s="134" t="s">
        <v>100</v>
      </c>
      <c r="BJ24" s="135">
        <v>46210</v>
      </c>
      <c r="BK24" s="38" t="s">
        <v>103</v>
      </c>
      <c r="BL24" s="134" t="s">
        <v>108</v>
      </c>
      <c r="BM24" s="136" t="s">
        <v>181</v>
      </c>
      <c r="BN24" s="38" t="s">
        <v>223</v>
      </c>
      <c r="BO24" s="38"/>
      <c r="BP24" s="133"/>
      <c r="BQ24" s="137" t="s">
        <v>506</v>
      </c>
    </row>
    <row r="25" spans="1:69" hidden="1" x14ac:dyDescent="0.35">
      <c r="A25" s="123">
        <v>204</v>
      </c>
      <c r="B25" s="123" t="s">
        <v>256</v>
      </c>
      <c r="C25" s="123" t="s">
        <v>257</v>
      </c>
      <c r="D25" s="123" t="s">
        <v>255</v>
      </c>
      <c r="E25" s="123" t="s">
        <v>317</v>
      </c>
      <c r="F25" s="123" t="s">
        <v>317</v>
      </c>
      <c r="G25" s="123" t="s">
        <v>318</v>
      </c>
      <c r="H25" s="123" t="s">
        <v>319</v>
      </c>
      <c r="I25" s="123">
        <v>129700</v>
      </c>
      <c r="J25" s="123" t="s">
        <v>408</v>
      </c>
      <c r="K25" s="123">
        <v>129700</v>
      </c>
      <c r="L25" s="123" t="s">
        <v>321</v>
      </c>
      <c r="M25" s="123" t="s">
        <v>322</v>
      </c>
      <c r="N25" s="123">
        <v>219280</v>
      </c>
      <c r="O25" s="123" t="s">
        <v>520</v>
      </c>
      <c r="P25" s="123">
        <v>289374</v>
      </c>
      <c r="Q25" s="123" t="s">
        <v>521</v>
      </c>
      <c r="R25" s="123" t="s">
        <v>273</v>
      </c>
      <c r="S25" s="123" t="s">
        <v>522</v>
      </c>
      <c r="T25" s="123" t="s">
        <v>522</v>
      </c>
      <c r="U25" s="123" t="s">
        <v>274</v>
      </c>
      <c r="V25" s="123" t="s">
        <v>287</v>
      </c>
      <c r="W25" s="123">
        <v>541</v>
      </c>
      <c r="X25" s="123" t="s">
        <v>355</v>
      </c>
      <c r="Y25" s="123">
        <v>351168173</v>
      </c>
      <c r="Z25" s="123" t="s">
        <v>523</v>
      </c>
      <c r="AA25" s="123" t="s">
        <v>524</v>
      </c>
      <c r="AB25" s="124">
        <v>33602</v>
      </c>
      <c r="AC25" s="123" t="s">
        <v>369</v>
      </c>
      <c r="AD25" s="123">
        <v>24</v>
      </c>
      <c r="AE25" s="123" t="s">
        <v>330</v>
      </c>
      <c r="AF25" s="123" t="s">
        <v>525</v>
      </c>
      <c r="AG25" s="123" t="s">
        <v>526</v>
      </c>
      <c r="AH25" s="123" t="s">
        <v>276</v>
      </c>
      <c r="AI25" s="123" t="s">
        <v>527</v>
      </c>
      <c r="AJ25" s="124">
        <v>1949</v>
      </c>
      <c r="AK25" s="124">
        <v>1800</v>
      </c>
      <c r="AL25" s="123" t="s">
        <v>528</v>
      </c>
      <c r="AM25" s="124">
        <v>31839.42</v>
      </c>
      <c r="AN25" s="124">
        <v>9709.58</v>
      </c>
      <c r="AO25" s="124">
        <v>41549</v>
      </c>
      <c r="AP25" s="124">
        <v>1762.58</v>
      </c>
      <c r="AQ25" s="124">
        <v>37.42</v>
      </c>
      <c r="AR25" s="124">
        <v>1800</v>
      </c>
      <c r="AS25" s="124">
        <v>1762.58</v>
      </c>
      <c r="AT25" s="124">
        <v>37.42</v>
      </c>
      <c r="AU25" s="124">
        <v>1800</v>
      </c>
      <c r="AV25" s="123">
        <v>39</v>
      </c>
      <c r="AW25" s="123"/>
      <c r="AX25" s="123"/>
      <c r="AY25" s="123"/>
      <c r="AZ25" s="123"/>
      <c r="BA25" s="123"/>
      <c r="BB25" s="123" t="s">
        <v>277</v>
      </c>
      <c r="BC25" s="123" t="s">
        <v>250</v>
      </c>
      <c r="BD25" s="123" t="s">
        <v>288</v>
      </c>
      <c r="BE25" s="124">
        <v>33602</v>
      </c>
      <c r="BF25" s="123" t="s">
        <v>522</v>
      </c>
      <c r="BG25" s="123" t="s">
        <v>529</v>
      </c>
      <c r="BH25" s="123" t="s">
        <v>336</v>
      </c>
      <c r="BI25" s="134" t="s">
        <v>100</v>
      </c>
      <c r="BJ25" s="135">
        <v>46210</v>
      </c>
      <c r="BK25" s="38" t="s">
        <v>103</v>
      </c>
      <c r="BL25" s="134" t="s">
        <v>108</v>
      </c>
      <c r="BM25" s="136" t="s">
        <v>181</v>
      </c>
      <c r="BN25" s="38" t="s">
        <v>223</v>
      </c>
      <c r="BO25" s="38"/>
      <c r="BP25" s="133"/>
      <c r="BQ25" s="137" t="s">
        <v>506</v>
      </c>
    </row>
    <row r="26" spans="1:69" ht="23" hidden="1" x14ac:dyDescent="0.35">
      <c r="A26" s="123">
        <v>205</v>
      </c>
      <c r="B26" s="123" t="s">
        <v>256</v>
      </c>
      <c r="C26" s="123" t="s">
        <v>257</v>
      </c>
      <c r="D26" s="123" t="s">
        <v>255</v>
      </c>
      <c r="E26" s="123" t="s">
        <v>317</v>
      </c>
      <c r="F26" s="123" t="s">
        <v>317</v>
      </c>
      <c r="G26" s="123" t="s">
        <v>318</v>
      </c>
      <c r="H26" s="123" t="s">
        <v>319</v>
      </c>
      <c r="I26" s="123">
        <v>132671</v>
      </c>
      <c r="J26" s="123" t="s">
        <v>458</v>
      </c>
      <c r="K26" s="123">
        <v>132671</v>
      </c>
      <c r="L26" s="123" t="s">
        <v>321</v>
      </c>
      <c r="M26" s="123" t="s">
        <v>322</v>
      </c>
      <c r="N26" s="123">
        <v>400507</v>
      </c>
      <c r="O26" s="123" t="s">
        <v>530</v>
      </c>
      <c r="P26" s="123">
        <v>599288</v>
      </c>
      <c r="Q26" s="123" t="s">
        <v>531</v>
      </c>
      <c r="R26" s="123" t="s">
        <v>273</v>
      </c>
      <c r="S26" s="123" t="s">
        <v>532</v>
      </c>
      <c r="T26" s="123" t="s">
        <v>532</v>
      </c>
      <c r="U26" s="123" t="s">
        <v>301</v>
      </c>
      <c r="V26" s="123" t="s">
        <v>275</v>
      </c>
      <c r="W26" s="123">
        <v>541</v>
      </c>
      <c r="X26" s="123" t="s">
        <v>278</v>
      </c>
      <c r="Y26" s="123">
        <v>351211819</v>
      </c>
      <c r="Z26" s="123" t="s">
        <v>533</v>
      </c>
      <c r="AA26" s="123" t="s">
        <v>534</v>
      </c>
      <c r="AB26" s="124">
        <v>36733</v>
      </c>
      <c r="AC26" s="123" t="s">
        <v>425</v>
      </c>
      <c r="AD26" s="123">
        <v>24</v>
      </c>
      <c r="AE26" s="123" t="s">
        <v>330</v>
      </c>
      <c r="AF26" s="123" t="s">
        <v>525</v>
      </c>
      <c r="AG26" s="123" t="s">
        <v>535</v>
      </c>
      <c r="AH26" s="123" t="s">
        <v>276</v>
      </c>
      <c r="AI26" s="123" t="s">
        <v>503</v>
      </c>
      <c r="AJ26" s="124">
        <v>1521</v>
      </c>
      <c r="AK26" s="124">
        <v>2000</v>
      </c>
      <c r="AL26" s="123" t="s">
        <v>295</v>
      </c>
      <c r="AM26" s="124">
        <v>17264.14</v>
      </c>
      <c r="AN26" s="124">
        <v>8256.86</v>
      </c>
      <c r="AO26" s="124">
        <v>25521</v>
      </c>
      <c r="AP26" s="124">
        <v>19468.86</v>
      </c>
      <c r="AQ26" s="124">
        <v>2531.14</v>
      </c>
      <c r="AR26" s="124">
        <v>22000</v>
      </c>
      <c r="AS26" s="124">
        <v>19468.86</v>
      </c>
      <c r="AT26" s="124">
        <v>2531.14</v>
      </c>
      <c r="AU26" s="124">
        <v>22000</v>
      </c>
      <c r="AV26" s="123">
        <v>39</v>
      </c>
      <c r="AW26" s="123"/>
      <c r="AX26" s="123"/>
      <c r="AY26" s="123"/>
      <c r="AZ26" s="123"/>
      <c r="BA26" s="123"/>
      <c r="BB26" s="123" t="s">
        <v>277</v>
      </c>
      <c r="BC26" s="123" t="s">
        <v>250</v>
      </c>
      <c r="BD26" s="123" t="s">
        <v>350</v>
      </c>
      <c r="BE26" s="124">
        <v>36733</v>
      </c>
      <c r="BF26" s="123" t="s">
        <v>532</v>
      </c>
      <c r="BG26" s="123" t="s">
        <v>536</v>
      </c>
      <c r="BH26" s="123" t="s">
        <v>336</v>
      </c>
      <c r="BI26" s="134" t="s">
        <v>100</v>
      </c>
      <c r="BJ26" s="135">
        <v>46210</v>
      </c>
      <c r="BK26" s="38" t="s">
        <v>103</v>
      </c>
      <c r="BL26" s="134" t="s">
        <v>108</v>
      </c>
      <c r="BM26" s="136" t="s">
        <v>181</v>
      </c>
      <c r="BN26" s="38" t="s">
        <v>223</v>
      </c>
      <c r="BO26" s="38"/>
      <c r="BP26" s="133"/>
      <c r="BQ26" s="137" t="s">
        <v>506</v>
      </c>
    </row>
    <row r="27" spans="1:69" ht="34.5" hidden="1" x14ac:dyDescent="0.35">
      <c r="A27" s="123">
        <v>206</v>
      </c>
      <c r="B27" s="123" t="s">
        <v>256</v>
      </c>
      <c r="C27" s="123" t="s">
        <v>257</v>
      </c>
      <c r="D27" s="123" t="s">
        <v>255</v>
      </c>
      <c r="E27" s="123" t="s">
        <v>317</v>
      </c>
      <c r="F27" s="123" t="s">
        <v>317</v>
      </c>
      <c r="G27" s="123" t="s">
        <v>318</v>
      </c>
      <c r="H27" s="123" t="s">
        <v>319</v>
      </c>
      <c r="I27" s="123">
        <v>167024</v>
      </c>
      <c r="J27" s="123" t="s">
        <v>537</v>
      </c>
      <c r="K27" s="123">
        <v>167024</v>
      </c>
      <c r="L27" s="123" t="s">
        <v>374</v>
      </c>
      <c r="M27" s="123" t="s">
        <v>375</v>
      </c>
      <c r="N27" s="123">
        <v>392629</v>
      </c>
      <c r="O27" s="123" t="s">
        <v>538</v>
      </c>
      <c r="P27" s="123">
        <v>583486</v>
      </c>
      <c r="Q27" s="123" t="s">
        <v>539</v>
      </c>
      <c r="R27" s="123" t="s">
        <v>273</v>
      </c>
      <c r="S27" s="123" t="s">
        <v>540</v>
      </c>
      <c r="T27" s="123" t="s">
        <v>540</v>
      </c>
      <c r="U27" s="123" t="s">
        <v>292</v>
      </c>
      <c r="V27" s="123" t="s">
        <v>275</v>
      </c>
      <c r="W27" s="123">
        <v>541</v>
      </c>
      <c r="X27" s="123" t="s">
        <v>278</v>
      </c>
      <c r="Y27" s="123">
        <v>351248501</v>
      </c>
      <c r="Z27" s="123" t="s">
        <v>541</v>
      </c>
      <c r="AA27" s="123" t="s">
        <v>542</v>
      </c>
      <c r="AB27" s="124">
        <v>33402</v>
      </c>
      <c r="AC27" s="123" t="s">
        <v>543</v>
      </c>
      <c r="AD27" s="123">
        <v>24</v>
      </c>
      <c r="AE27" s="123" t="s">
        <v>330</v>
      </c>
      <c r="AF27" s="123" t="s">
        <v>525</v>
      </c>
      <c r="AG27" s="123" t="s">
        <v>544</v>
      </c>
      <c r="AH27" s="123" t="s">
        <v>276</v>
      </c>
      <c r="AI27" s="123" t="s">
        <v>494</v>
      </c>
      <c r="AJ27" s="124">
        <v>1766</v>
      </c>
      <c r="AK27" s="124">
        <v>1800</v>
      </c>
      <c r="AL27" s="123" t="s">
        <v>545</v>
      </c>
      <c r="AM27" s="124">
        <v>28216.560000000001</v>
      </c>
      <c r="AN27" s="124">
        <v>9549.44</v>
      </c>
      <c r="AO27" s="124">
        <v>37766</v>
      </c>
      <c r="AP27" s="124">
        <v>5185.4399999999996</v>
      </c>
      <c r="AQ27" s="124">
        <v>214.56</v>
      </c>
      <c r="AR27" s="124">
        <v>5400</v>
      </c>
      <c r="AS27" s="124">
        <v>5185.4399999999996</v>
      </c>
      <c r="AT27" s="124">
        <v>214.56</v>
      </c>
      <c r="AU27" s="124">
        <v>5400</v>
      </c>
      <c r="AV27" s="123">
        <v>40</v>
      </c>
      <c r="AW27" s="123"/>
      <c r="AX27" s="123"/>
      <c r="AY27" s="123"/>
      <c r="AZ27" s="123"/>
      <c r="BA27" s="123"/>
      <c r="BB27" s="123" t="s">
        <v>277</v>
      </c>
      <c r="BC27" s="123" t="s">
        <v>250</v>
      </c>
      <c r="BD27" s="123" t="s">
        <v>288</v>
      </c>
      <c r="BE27" s="124">
        <v>33402</v>
      </c>
      <c r="BF27" s="123" t="s">
        <v>540</v>
      </c>
      <c r="BG27" s="123" t="s">
        <v>546</v>
      </c>
      <c r="BH27" s="123" t="s">
        <v>336</v>
      </c>
      <c r="BI27" s="134" t="s">
        <v>100</v>
      </c>
      <c r="BJ27" s="135">
        <v>46210</v>
      </c>
      <c r="BK27" s="38" t="s">
        <v>103</v>
      </c>
      <c r="BL27" s="134" t="s">
        <v>108</v>
      </c>
      <c r="BM27" s="136" t="s">
        <v>181</v>
      </c>
      <c r="BN27" s="38" t="s">
        <v>223</v>
      </c>
      <c r="BO27" s="38"/>
      <c r="BP27" s="133"/>
      <c r="BQ27" s="137" t="s">
        <v>506</v>
      </c>
    </row>
    <row r="28" spans="1:69" ht="23" hidden="1" x14ac:dyDescent="0.35">
      <c r="A28" s="123">
        <v>207</v>
      </c>
      <c r="B28" s="123" t="s">
        <v>256</v>
      </c>
      <c r="C28" s="123" t="s">
        <v>257</v>
      </c>
      <c r="D28" s="123" t="s">
        <v>255</v>
      </c>
      <c r="E28" s="123" t="s">
        <v>317</v>
      </c>
      <c r="F28" s="123" t="s">
        <v>317</v>
      </c>
      <c r="G28" s="123" t="s">
        <v>318</v>
      </c>
      <c r="H28" s="123" t="s">
        <v>319</v>
      </c>
      <c r="I28" s="123">
        <v>132671</v>
      </c>
      <c r="J28" s="123" t="s">
        <v>458</v>
      </c>
      <c r="K28" s="123">
        <v>132671</v>
      </c>
      <c r="L28" s="123" t="s">
        <v>321</v>
      </c>
      <c r="M28" s="123" t="s">
        <v>322</v>
      </c>
      <c r="N28" s="123">
        <v>400507</v>
      </c>
      <c r="O28" s="123" t="s">
        <v>530</v>
      </c>
      <c r="P28" s="123">
        <v>599288</v>
      </c>
      <c r="Q28" s="123" t="s">
        <v>531</v>
      </c>
      <c r="R28" s="123" t="s">
        <v>273</v>
      </c>
      <c r="S28" s="123" t="s">
        <v>547</v>
      </c>
      <c r="T28" s="123" t="s">
        <v>547</v>
      </c>
      <c r="U28" s="123" t="s">
        <v>285</v>
      </c>
      <c r="V28" s="123" t="s">
        <v>275</v>
      </c>
      <c r="W28" s="123">
        <v>541</v>
      </c>
      <c r="X28" s="123" t="s">
        <v>278</v>
      </c>
      <c r="Y28" s="123">
        <v>351289492</v>
      </c>
      <c r="Z28" s="123" t="s">
        <v>548</v>
      </c>
      <c r="AA28" s="123" t="s">
        <v>549</v>
      </c>
      <c r="AB28" s="124">
        <v>36733</v>
      </c>
      <c r="AC28" s="123" t="s">
        <v>425</v>
      </c>
      <c r="AD28" s="123">
        <v>24</v>
      </c>
      <c r="AE28" s="123" t="s">
        <v>330</v>
      </c>
      <c r="AF28" s="123" t="s">
        <v>550</v>
      </c>
      <c r="AG28" s="123" t="s">
        <v>551</v>
      </c>
      <c r="AH28" s="123" t="s">
        <v>276</v>
      </c>
      <c r="AI28" s="123" t="s">
        <v>503</v>
      </c>
      <c r="AJ28" s="124">
        <v>1445</v>
      </c>
      <c r="AK28" s="124">
        <v>2000</v>
      </c>
      <c r="AL28" s="123" t="s">
        <v>552</v>
      </c>
      <c r="AM28" s="124">
        <v>17264.14</v>
      </c>
      <c r="AN28" s="124">
        <v>8180.86</v>
      </c>
      <c r="AO28" s="124">
        <v>25445</v>
      </c>
      <c r="AP28" s="124">
        <v>19468.86</v>
      </c>
      <c r="AQ28" s="124">
        <v>2531.14</v>
      </c>
      <c r="AR28" s="124">
        <v>22000</v>
      </c>
      <c r="AS28" s="124">
        <v>19468.86</v>
      </c>
      <c r="AT28" s="124">
        <v>2531.14</v>
      </c>
      <c r="AU28" s="124">
        <v>22000</v>
      </c>
      <c r="AV28" s="123">
        <v>39</v>
      </c>
      <c r="AW28" s="123"/>
      <c r="AX28" s="123"/>
      <c r="AY28" s="123"/>
      <c r="AZ28" s="123"/>
      <c r="BA28" s="123"/>
      <c r="BB28" s="123" t="s">
        <v>277</v>
      </c>
      <c r="BC28" s="123" t="s">
        <v>250</v>
      </c>
      <c r="BD28" s="123" t="s">
        <v>350</v>
      </c>
      <c r="BE28" s="124">
        <v>36733</v>
      </c>
      <c r="BF28" s="123" t="s">
        <v>547</v>
      </c>
      <c r="BG28" s="123" t="s">
        <v>553</v>
      </c>
      <c r="BH28" s="123" t="s">
        <v>336</v>
      </c>
      <c r="BI28" s="134" t="s">
        <v>100</v>
      </c>
      <c r="BJ28" s="135">
        <v>46210</v>
      </c>
      <c r="BK28" s="38" t="s">
        <v>103</v>
      </c>
      <c r="BL28" s="134" t="s">
        <v>108</v>
      </c>
      <c r="BM28" s="136" t="s">
        <v>181</v>
      </c>
      <c r="BN28" s="38" t="s">
        <v>223</v>
      </c>
      <c r="BO28" s="38"/>
      <c r="BP28" s="133"/>
      <c r="BQ28" s="137" t="s">
        <v>506</v>
      </c>
    </row>
    <row r="29" spans="1:69" ht="23" hidden="1" x14ac:dyDescent="0.35">
      <c r="A29" s="123">
        <v>208</v>
      </c>
      <c r="B29" s="123" t="s">
        <v>256</v>
      </c>
      <c r="C29" s="123" t="s">
        <v>257</v>
      </c>
      <c r="D29" s="123" t="s">
        <v>255</v>
      </c>
      <c r="E29" s="123" t="s">
        <v>317</v>
      </c>
      <c r="F29" s="123" t="s">
        <v>317</v>
      </c>
      <c r="G29" s="123" t="s">
        <v>318</v>
      </c>
      <c r="H29" s="123" t="s">
        <v>319</v>
      </c>
      <c r="I29" s="123">
        <v>132671</v>
      </c>
      <c r="J29" s="123" t="s">
        <v>458</v>
      </c>
      <c r="K29" s="123">
        <v>132671</v>
      </c>
      <c r="L29" s="123" t="s">
        <v>321</v>
      </c>
      <c r="M29" s="123" t="s">
        <v>322</v>
      </c>
      <c r="N29" s="123">
        <v>400507</v>
      </c>
      <c r="O29" s="123" t="s">
        <v>530</v>
      </c>
      <c r="P29" s="123">
        <v>599288</v>
      </c>
      <c r="Q29" s="123" t="s">
        <v>531</v>
      </c>
      <c r="R29" s="123" t="s">
        <v>273</v>
      </c>
      <c r="S29" s="123" t="s">
        <v>554</v>
      </c>
      <c r="T29" s="123" t="s">
        <v>554</v>
      </c>
      <c r="U29" s="123" t="s">
        <v>301</v>
      </c>
      <c r="V29" s="123" t="s">
        <v>275</v>
      </c>
      <c r="W29" s="123">
        <v>541</v>
      </c>
      <c r="X29" s="123" t="s">
        <v>278</v>
      </c>
      <c r="Y29" s="123">
        <v>351289525</v>
      </c>
      <c r="Z29" s="123" t="s">
        <v>555</v>
      </c>
      <c r="AA29" s="123" t="s">
        <v>549</v>
      </c>
      <c r="AB29" s="124">
        <v>36733</v>
      </c>
      <c r="AC29" s="123" t="s">
        <v>425</v>
      </c>
      <c r="AD29" s="123">
        <v>24</v>
      </c>
      <c r="AE29" s="123" t="s">
        <v>330</v>
      </c>
      <c r="AF29" s="123" t="s">
        <v>550</v>
      </c>
      <c r="AG29" s="123" t="s">
        <v>551</v>
      </c>
      <c r="AH29" s="123" t="s">
        <v>276</v>
      </c>
      <c r="AI29" s="123" t="s">
        <v>503</v>
      </c>
      <c r="AJ29" s="124">
        <v>1445</v>
      </c>
      <c r="AK29" s="124">
        <v>2000</v>
      </c>
      <c r="AL29" s="123" t="s">
        <v>556</v>
      </c>
      <c r="AM29" s="124">
        <v>17264.14</v>
      </c>
      <c r="AN29" s="124">
        <v>8180.86</v>
      </c>
      <c r="AO29" s="124">
        <v>25445</v>
      </c>
      <c r="AP29" s="124">
        <v>19468.86</v>
      </c>
      <c r="AQ29" s="124">
        <v>2531.14</v>
      </c>
      <c r="AR29" s="124">
        <v>22000</v>
      </c>
      <c r="AS29" s="124">
        <v>19468.86</v>
      </c>
      <c r="AT29" s="124">
        <v>2531.14</v>
      </c>
      <c r="AU29" s="124">
        <v>22000</v>
      </c>
      <c r="AV29" s="123">
        <v>39</v>
      </c>
      <c r="AW29" s="123"/>
      <c r="AX29" s="123"/>
      <c r="AY29" s="123"/>
      <c r="AZ29" s="123"/>
      <c r="BA29" s="123"/>
      <c r="BB29" s="123" t="s">
        <v>277</v>
      </c>
      <c r="BC29" s="123" t="s">
        <v>250</v>
      </c>
      <c r="BD29" s="123" t="s">
        <v>447</v>
      </c>
      <c r="BE29" s="124">
        <v>36733</v>
      </c>
      <c r="BF29" s="123" t="s">
        <v>554</v>
      </c>
      <c r="BG29" s="123" t="s">
        <v>557</v>
      </c>
      <c r="BH29" s="123" t="s">
        <v>336</v>
      </c>
      <c r="BI29" s="134" t="s">
        <v>100</v>
      </c>
      <c r="BJ29" s="135">
        <v>46210</v>
      </c>
      <c r="BK29" s="38" t="s">
        <v>103</v>
      </c>
      <c r="BL29" s="134" t="s">
        <v>108</v>
      </c>
      <c r="BM29" s="136" t="s">
        <v>181</v>
      </c>
      <c r="BN29" s="38" t="s">
        <v>223</v>
      </c>
      <c r="BO29" s="38"/>
      <c r="BP29" s="133"/>
      <c r="BQ29" s="137" t="s">
        <v>506</v>
      </c>
    </row>
    <row r="30" spans="1:69" ht="23" hidden="1" x14ac:dyDescent="0.35">
      <c r="A30" s="123">
        <v>209</v>
      </c>
      <c r="B30" s="123" t="s">
        <v>256</v>
      </c>
      <c r="C30" s="123" t="s">
        <v>257</v>
      </c>
      <c r="D30" s="123" t="s">
        <v>255</v>
      </c>
      <c r="E30" s="123" t="s">
        <v>317</v>
      </c>
      <c r="F30" s="123" t="s">
        <v>317</v>
      </c>
      <c r="G30" s="123" t="s">
        <v>318</v>
      </c>
      <c r="H30" s="123" t="s">
        <v>319</v>
      </c>
      <c r="I30" s="123">
        <v>129915</v>
      </c>
      <c r="J30" s="123" t="s">
        <v>320</v>
      </c>
      <c r="K30" s="123">
        <v>129915</v>
      </c>
      <c r="L30" s="123" t="s">
        <v>321</v>
      </c>
      <c r="M30" s="123" t="s">
        <v>322</v>
      </c>
      <c r="N30" s="123">
        <v>220267</v>
      </c>
      <c r="O30" s="123" t="s">
        <v>558</v>
      </c>
      <c r="P30" s="123">
        <v>515755</v>
      </c>
      <c r="Q30" s="123" t="s">
        <v>559</v>
      </c>
      <c r="R30" s="123" t="s">
        <v>273</v>
      </c>
      <c r="S30" s="123" t="s">
        <v>560</v>
      </c>
      <c r="T30" s="123" t="s">
        <v>560</v>
      </c>
      <c r="U30" s="123" t="s">
        <v>291</v>
      </c>
      <c r="V30" s="123" t="s">
        <v>275</v>
      </c>
      <c r="W30" s="123">
        <v>541</v>
      </c>
      <c r="X30" s="123" t="s">
        <v>278</v>
      </c>
      <c r="Y30" s="123">
        <v>351335794</v>
      </c>
      <c r="Z30" s="123" t="s">
        <v>561</v>
      </c>
      <c r="AA30" s="123" t="s">
        <v>483</v>
      </c>
      <c r="AB30" s="124">
        <v>36000</v>
      </c>
      <c r="AC30" s="123" t="s">
        <v>329</v>
      </c>
      <c r="AD30" s="123">
        <v>24</v>
      </c>
      <c r="AE30" s="123" t="s">
        <v>330</v>
      </c>
      <c r="AF30" s="123" t="s">
        <v>562</v>
      </c>
      <c r="AG30" s="123" t="s">
        <v>563</v>
      </c>
      <c r="AH30" s="123" t="s">
        <v>276</v>
      </c>
      <c r="AI30" s="123" t="s">
        <v>564</v>
      </c>
      <c r="AJ30" s="124">
        <v>1950</v>
      </c>
      <c r="AK30" s="124">
        <v>1950</v>
      </c>
      <c r="AL30" s="123" t="s">
        <v>565</v>
      </c>
      <c r="AM30" s="124">
        <v>30181.47</v>
      </c>
      <c r="AN30" s="124">
        <v>10768.53</v>
      </c>
      <c r="AO30" s="124">
        <v>40950</v>
      </c>
      <c r="AP30" s="124">
        <v>5818.53</v>
      </c>
      <c r="AQ30" s="124">
        <v>240.47</v>
      </c>
      <c r="AR30" s="124">
        <v>6059</v>
      </c>
      <c r="AS30" s="124">
        <v>5818.53</v>
      </c>
      <c r="AT30" s="124">
        <v>240.47</v>
      </c>
      <c r="AU30" s="124">
        <v>6059</v>
      </c>
      <c r="AV30" s="123">
        <v>38</v>
      </c>
      <c r="AW30" s="123"/>
      <c r="AX30" s="123"/>
      <c r="AY30" s="123"/>
      <c r="AZ30" s="123"/>
      <c r="BA30" s="123"/>
      <c r="BB30" s="123" t="s">
        <v>277</v>
      </c>
      <c r="BC30" s="123" t="s">
        <v>250</v>
      </c>
      <c r="BD30" s="123" t="s">
        <v>294</v>
      </c>
      <c r="BE30" s="124">
        <v>36000</v>
      </c>
      <c r="BF30" s="123" t="s">
        <v>560</v>
      </c>
      <c r="BG30" s="123" t="s">
        <v>566</v>
      </c>
      <c r="BH30" s="123" t="s">
        <v>336</v>
      </c>
      <c r="BI30" s="134" t="s">
        <v>100</v>
      </c>
      <c r="BJ30" s="135">
        <v>46210</v>
      </c>
      <c r="BK30" s="38" t="s">
        <v>103</v>
      </c>
      <c r="BL30" s="134" t="s">
        <v>108</v>
      </c>
      <c r="BM30" s="136" t="s">
        <v>181</v>
      </c>
      <c r="BN30" s="38" t="s">
        <v>223</v>
      </c>
      <c r="BO30" s="38"/>
      <c r="BP30" s="133"/>
      <c r="BQ30" s="137" t="s">
        <v>506</v>
      </c>
    </row>
    <row r="31" spans="1:69" ht="23" hidden="1" x14ac:dyDescent="0.35">
      <c r="A31" s="123">
        <v>210</v>
      </c>
      <c r="B31" s="123" t="s">
        <v>256</v>
      </c>
      <c r="C31" s="123" t="s">
        <v>257</v>
      </c>
      <c r="D31" s="123" t="s">
        <v>255</v>
      </c>
      <c r="E31" s="123" t="s">
        <v>317</v>
      </c>
      <c r="F31" s="123" t="s">
        <v>317</v>
      </c>
      <c r="G31" s="123" t="s">
        <v>318</v>
      </c>
      <c r="H31" s="123" t="s">
        <v>319</v>
      </c>
      <c r="I31" s="123">
        <v>129700</v>
      </c>
      <c r="J31" s="123" t="s">
        <v>408</v>
      </c>
      <c r="K31" s="123">
        <v>129700</v>
      </c>
      <c r="L31" s="123" t="s">
        <v>374</v>
      </c>
      <c r="M31" s="123" t="s">
        <v>375</v>
      </c>
      <c r="N31" s="123">
        <v>368321</v>
      </c>
      <c r="O31" s="123" t="s">
        <v>567</v>
      </c>
      <c r="P31" s="123">
        <v>534438</v>
      </c>
      <c r="Q31" s="123" t="s">
        <v>568</v>
      </c>
      <c r="R31" s="123" t="s">
        <v>273</v>
      </c>
      <c r="S31" s="123" t="s">
        <v>569</v>
      </c>
      <c r="T31" s="123" t="s">
        <v>569</v>
      </c>
      <c r="U31" s="123" t="s">
        <v>292</v>
      </c>
      <c r="V31" s="123" t="s">
        <v>570</v>
      </c>
      <c r="W31" s="123">
        <v>541</v>
      </c>
      <c r="X31" s="123" t="s">
        <v>278</v>
      </c>
      <c r="Y31" s="123">
        <v>351368307</v>
      </c>
      <c r="Z31" s="123" t="s">
        <v>571</v>
      </c>
      <c r="AA31" s="123" t="s">
        <v>572</v>
      </c>
      <c r="AB31" s="124">
        <v>37000</v>
      </c>
      <c r="AC31" s="123" t="s">
        <v>369</v>
      </c>
      <c r="AD31" s="123">
        <v>24</v>
      </c>
      <c r="AE31" s="123" t="s">
        <v>330</v>
      </c>
      <c r="AF31" s="123" t="s">
        <v>573</v>
      </c>
      <c r="AG31" s="123" t="s">
        <v>574</v>
      </c>
      <c r="AH31" s="123" t="s">
        <v>276</v>
      </c>
      <c r="AI31" s="123" t="s">
        <v>575</v>
      </c>
      <c r="AJ31" s="124">
        <v>2000</v>
      </c>
      <c r="AK31" s="124">
        <v>2000</v>
      </c>
      <c r="AL31" s="123" t="s">
        <v>307</v>
      </c>
      <c r="AM31" s="124">
        <v>4311.7299999999996</v>
      </c>
      <c r="AN31" s="124">
        <v>3688.27</v>
      </c>
      <c r="AO31" s="124">
        <v>8000</v>
      </c>
      <c r="AP31" s="124">
        <v>32688.27</v>
      </c>
      <c r="AQ31" s="124">
        <v>7694.73</v>
      </c>
      <c r="AR31" s="124">
        <v>40383</v>
      </c>
      <c r="AS31" s="124">
        <v>32688.27</v>
      </c>
      <c r="AT31" s="124">
        <v>7694.73</v>
      </c>
      <c r="AU31" s="124">
        <v>40383</v>
      </c>
      <c r="AV31" s="123">
        <v>38</v>
      </c>
      <c r="AW31" s="123"/>
      <c r="AX31" s="123"/>
      <c r="AY31" s="123"/>
      <c r="AZ31" s="123"/>
      <c r="BA31" s="123"/>
      <c r="BB31" s="123" t="s">
        <v>277</v>
      </c>
      <c r="BC31" s="123" t="s">
        <v>250</v>
      </c>
      <c r="BD31" s="123" t="s">
        <v>350</v>
      </c>
      <c r="BE31" s="124">
        <v>37000</v>
      </c>
      <c r="BF31" s="123" t="s">
        <v>569</v>
      </c>
      <c r="BG31" s="123" t="s">
        <v>576</v>
      </c>
      <c r="BH31" s="123" t="s">
        <v>336</v>
      </c>
      <c r="BI31" s="134" t="s">
        <v>100</v>
      </c>
      <c r="BJ31" s="135">
        <v>46210</v>
      </c>
      <c r="BK31" s="38" t="s">
        <v>103</v>
      </c>
      <c r="BL31" s="134" t="s">
        <v>108</v>
      </c>
      <c r="BM31" s="136" t="s">
        <v>181</v>
      </c>
      <c r="BN31" s="38" t="s">
        <v>223</v>
      </c>
      <c r="BO31" s="38"/>
      <c r="BP31" s="133"/>
      <c r="BQ31" s="137" t="s">
        <v>506</v>
      </c>
    </row>
    <row r="32" spans="1:69" ht="23" hidden="1" x14ac:dyDescent="0.35">
      <c r="A32" s="123">
        <v>211</v>
      </c>
      <c r="B32" s="123" t="s">
        <v>256</v>
      </c>
      <c r="C32" s="123" t="s">
        <v>257</v>
      </c>
      <c r="D32" s="123" t="s">
        <v>255</v>
      </c>
      <c r="E32" s="123" t="s">
        <v>317</v>
      </c>
      <c r="F32" s="123" t="s">
        <v>317</v>
      </c>
      <c r="G32" s="123" t="s">
        <v>318</v>
      </c>
      <c r="H32" s="123" t="s">
        <v>319</v>
      </c>
      <c r="I32" s="123">
        <v>132671</v>
      </c>
      <c r="J32" s="123" t="s">
        <v>458</v>
      </c>
      <c r="K32" s="123">
        <v>132671</v>
      </c>
      <c r="L32" s="123" t="s">
        <v>321</v>
      </c>
      <c r="M32" s="123" t="s">
        <v>322</v>
      </c>
      <c r="N32" s="123">
        <v>403112</v>
      </c>
      <c r="O32" s="123" t="s">
        <v>577</v>
      </c>
      <c r="P32" s="123">
        <v>605616</v>
      </c>
      <c r="Q32" s="123" t="s">
        <v>578</v>
      </c>
      <c r="R32" s="123" t="s">
        <v>273</v>
      </c>
      <c r="S32" s="123" t="s">
        <v>579</v>
      </c>
      <c r="T32" s="123" t="s">
        <v>579</v>
      </c>
      <c r="U32" s="123" t="s">
        <v>292</v>
      </c>
      <c r="V32" s="123" t="s">
        <v>275</v>
      </c>
      <c r="W32" s="123">
        <v>541</v>
      </c>
      <c r="X32" s="123" t="s">
        <v>278</v>
      </c>
      <c r="Y32" s="123">
        <v>351384354</v>
      </c>
      <c r="Z32" s="123" t="s">
        <v>580</v>
      </c>
      <c r="AA32" s="123" t="s">
        <v>581</v>
      </c>
      <c r="AB32" s="124">
        <v>37000</v>
      </c>
      <c r="AC32" s="123" t="s">
        <v>425</v>
      </c>
      <c r="AD32" s="123">
        <v>24</v>
      </c>
      <c r="AE32" s="123" t="s">
        <v>330</v>
      </c>
      <c r="AF32" s="123" t="s">
        <v>582</v>
      </c>
      <c r="AG32" s="123" t="s">
        <v>583</v>
      </c>
      <c r="AH32" s="123" t="s">
        <v>276</v>
      </c>
      <c r="AI32" s="123" t="s">
        <v>584</v>
      </c>
      <c r="AJ32" s="124">
        <v>2000</v>
      </c>
      <c r="AK32" s="124">
        <v>2000</v>
      </c>
      <c r="AL32" s="123" t="s">
        <v>585</v>
      </c>
      <c r="AM32" s="124">
        <v>17380.330000000002</v>
      </c>
      <c r="AN32" s="124">
        <v>8619.67</v>
      </c>
      <c r="AO32" s="124">
        <v>26000</v>
      </c>
      <c r="AP32" s="124">
        <v>19619.669999999998</v>
      </c>
      <c r="AQ32" s="124">
        <v>2559.33</v>
      </c>
      <c r="AR32" s="124">
        <v>22179</v>
      </c>
      <c r="AS32" s="124">
        <v>19619.669999999998</v>
      </c>
      <c r="AT32" s="124">
        <v>2559.33</v>
      </c>
      <c r="AU32" s="124">
        <v>22179</v>
      </c>
      <c r="AV32" s="123">
        <v>38</v>
      </c>
      <c r="AW32" s="123"/>
      <c r="AX32" s="123"/>
      <c r="AY32" s="123"/>
      <c r="AZ32" s="123"/>
      <c r="BA32" s="123"/>
      <c r="BB32" s="123" t="s">
        <v>277</v>
      </c>
      <c r="BC32" s="123" t="s">
        <v>250</v>
      </c>
      <c r="BD32" s="123" t="s">
        <v>350</v>
      </c>
      <c r="BE32" s="124">
        <v>37000</v>
      </c>
      <c r="BF32" s="123" t="s">
        <v>579</v>
      </c>
      <c r="BG32" s="123" t="s">
        <v>586</v>
      </c>
      <c r="BH32" s="123" t="s">
        <v>336</v>
      </c>
      <c r="BI32" s="134" t="s">
        <v>100</v>
      </c>
      <c r="BJ32" s="135">
        <v>46210</v>
      </c>
      <c r="BK32" s="38" t="s">
        <v>103</v>
      </c>
      <c r="BL32" s="134" t="s">
        <v>108</v>
      </c>
      <c r="BM32" s="136" t="s">
        <v>181</v>
      </c>
      <c r="BN32" s="38" t="s">
        <v>223</v>
      </c>
      <c r="BO32" s="38"/>
      <c r="BP32" s="133"/>
      <c r="BQ32" s="137" t="s">
        <v>506</v>
      </c>
    </row>
    <row r="33" spans="1:69" ht="23" hidden="1" x14ac:dyDescent="0.35">
      <c r="A33" s="123">
        <v>215</v>
      </c>
      <c r="B33" s="123" t="s">
        <v>256</v>
      </c>
      <c r="C33" s="123" t="s">
        <v>257</v>
      </c>
      <c r="D33" s="123" t="s">
        <v>255</v>
      </c>
      <c r="E33" s="123" t="s">
        <v>317</v>
      </c>
      <c r="F33" s="123" t="s">
        <v>317</v>
      </c>
      <c r="G33" s="123" t="s">
        <v>318</v>
      </c>
      <c r="H33" s="123" t="s">
        <v>319</v>
      </c>
      <c r="I33" s="123">
        <v>129565</v>
      </c>
      <c r="J33" s="123" t="s">
        <v>320</v>
      </c>
      <c r="K33" s="123">
        <v>129565</v>
      </c>
      <c r="L33" s="123" t="s">
        <v>321</v>
      </c>
      <c r="M33" s="123" t="s">
        <v>322</v>
      </c>
      <c r="N33" s="123">
        <v>356254</v>
      </c>
      <c r="O33" s="123" t="s">
        <v>352</v>
      </c>
      <c r="P33" s="123">
        <v>508243</v>
      </c>
      <c r="Q33" s="123" t="s">
        <v>353</v>
      </c>
      <c r="R33" s="123" t="s">
        <v>283</v>
      </c>
      <c r="S33" s="123" t="s">
        <v>388</v>
      </c>
      <c r="T33" s="123" t="s">
        <v>388</v>
      </c>
      <c r="U33" s="123" t="s">
        <v>291</v>
      </c>
      <c r="V33" s="123" t="s">
        <v>275</v>
      </c>
      <c r="W33" s="123">
        <v>541</v>
      </c>
      <c r="X33" s="123" t="s">
        <v>278</v>
      </c>
      <c r="Y33" s="123">
        <v>351463118</v>
      </c>
      <c r="Z33" s="123" t="s">
        <v>389</v>
      </c>
      <c r="AA33" s="123" t="s">
        <v>587</v>
      </c>
      <c r="AB33" s="124">
        <v>21000</v>
      </c>
      <c r="AC33" s="123" t="s">
        <v>329</v>
      </c>
      <c r="AD33" s="123">
        <v>18</v>
      </c>
      <c r="AE33" s="123" t="s">
        <v>517</v>
      </c>
      <c r="AF33" s="123" t="s">
        <v>391</v>
      </c>
      <c r="AG33" s="123" t="s">
        <v>392</v>
      </c>
      <c r="AH33" s="123" t="s">
        <v>276</v>
      </c>
      <c r="AI33" s="123" t="s">
        <v>564</v>
      </c>
      <c r="AJ33" s="124">
        <v>1420</v>
      </c>
      <c r="AK33" s="124">
        <v>1420</v>
      </c>
      <c r="AL33" s="123" t="s">
        <v>393</v>
      </c>
      <c r="AM33" s="124">
        <v>3929.43</v>
      </c>
      <c r="AN33" s="124">
        <v>1750.57</v>
      </c>
      <c r="AO33" s="124">
        <v>5680</v>
      </c>
      <c r="AP33" s="124">
        <v>17070.57</v>
      </c>
      <c r="AQ33" s="124">
        <v>2786.43</v>
      </c>
      <c r="AR33" s="124">
        <v>19857</v>
      </c>
      <c r="AS33" s="124">
        <v>17070.57</v>
      </c>
      <c r="AT33" s="124">
        <v>2786.43</v>
      </c>
      <c r="AU33" s="124">
        <v>19857</v>
      </c>
      <c r="AV33" s="123">
        <v>38</v>
      </c>
      <c r="AW33" s="123"/>
      <c r="AX33" s="123"/>
      <c r="AY33" s="123"/>
      <c r="AZ33" s="123"/>
      <c r="BA33" s="123"/>
      <c r="BB33" s="123" t="s">
        <v>277</v>
      </c>
      <c r="BC33" s="123" t="s">
        <v>250</v>
      </c>
      <c r="BD33" s="123" t="s">
        <v>350</v>
      </c>
      <c r="BE33" s="124">
        <v>21000</v>
      </c>
      <c r="BF33" s="123" t="s">
        <v>388</v>
      </c>
      <c r="BG33" s="123" t="s">
        <v>394</v>
      </c>
      <c r="BH33" s="123" t="s">
        <v>336</v>
      </c>
      <c r="BI33" s="134" t="s">
        <v>100</v>
      </c>
      <c r="BJ33" s="132">
        <v>46211</v>
      </c>
      <c r="BK33" s="38" t="s">
        <v>104</v>
      </c>
      <c r="BL33" s="134" t="s">
        <v>119</v>
      </c>
      <c r="BM33" s="136" t="s">
        <v>181</v>
      </c>
      <c r="BN33" s="38" t="s">
        <v>223</v>
      </c>
      <c r="BO33" s="38"/>
      <c r="BP33" s="133"/>
      <c r="BQ33" s="137" t="s">
        <v>337</v>
      </c>
    </row>
    <row r="34" spans="1:69" hidden="1" x14ac:dyDescent="0.35">
      <c r="A34" s="123">
        <v>430</v>
      </c>
      <c r="B34" s="123" t="s">
        <v>256</v>
      </c>
      <c r="C34" s="123" t="s">
        <v>257</v>
      </c>
      <c r="D34" s="123" t="s">
        <v>255</v>
      </c>
      <c r="E34" s="123" t="s">
        <v>317</v>
      </c>
      <c r="F34" s="123" t="s">
        <v>317</v>
      </c>
      <c r="G34" s="123" t="s">
        <v>318</v>
      </c>
      <c r="H34" s="123" t="s">
        <v>319</v>
      </c>
      <c r="I34" s="123">
        <v>132671</v>
      </c>
      <c r="J34" s="123" t="s">
        <v>458</v>
      </c>
      <c r="K34" s="123">
        <v>132671</v>
      </c>
      <c r="L34" s="123" t="s">
        <v>321</v>
      </c>
      <c r="M34" s="123" t="s">
        <v>322</v>
      </c>
      <c r="N34" s="123">
        <v>396372</v>
      </c>
      <c r="O34" s="123" t="s">
        <v>496</v>
      </c>
      <c r="P34" s="123">
        <v>590940</v>
      </c>
      <c r="Q34" s="123" t="s">
        <v>497</v>
      </c>
      <c r="R34" s="123" t="s">
        <v>273</v>
      </c>
      <c r="S34" s="123" t="s">
        <v>588</v>
      </c>
      <c r="T34" s="123" t="s">
        <v>588</v>
      </c>
      <c r="U34" s="123" t="s">
        <v>301</v>
      </c>
      <c r="V34" s="123" t="s">
        <v>275</v>
      </c>
      <c r="W34" s="123">
        <v>0</v>
      </c>
      <c r="X34" s="123" t="s">
        <v>278</v>
      </c>
      <c r="Y34" s="123">
        <v>357757496</v>
      </c>
      <c r="Z34" s="123" t="s">
        <v>589</v>
      </c>
      <c r="AA34" s="123" t="s">
        <v>466</v>
      </c>
      <c r="AB34" s="124">
        <v>65000</v>
      </c>
      <c r="AC34" s="123" t="s">
        <v>425</v>
      </c>
      <c r="AD34" s="123">
        <v>24</v>
      </c>
      <c r="AE34" s="123" t="s">
        <v>289</v>
      </c>
      <c r="AF34" s="123" t="s">
        <v>501</v>
      </c>
      <c r="AG34" s="123" t="s">
        <v>512</v>
      </c>
      <c r="AH34" s="123" t="s">
        <v>276</v>
      </c>
      <c r="AI34" s="123" t="s">
        <v>590</v>
      </c>
      <c r="AJ34" s="124">
        <v>3470</v>
      </c>
      <c r="AK34" s="124">
        <v>3470</v>
      </c>
      <c r="AL34" s="123" t="s">
        <v>591</v>
      </c>
      <c r="AM34" s="124">
        <v>20549.59</v>
      </c>
      <c r="AN34" s="124">
        <v>10680.41</v>
      </c>
      <c r="AO34" s="124">
        <v>31230</v>
      </c>
      <c r="AP34" s="124">
        <v>44450.41</v>
      </c>
      <c r="AQ34" s="124">
        <v>7837.59</v>
      </c>
      <c r="AR34" s="124">
        <v>52288</v>
      </c>
      <c r="AS34" s="124">
        <v>44450.41</v>
      </c>
      <c r="AT34" s="124">
        <v>7837.59</v>
      </c>
      <c r="AU34" s="124">
        <v>52288</v>
      </c>
      <c r="AV34" s="123">
        <v>24</v>
      </c>
      <c r="AW34" s="123"/>
      <c r="AX34" s="123"/>
      <c r="AY34" s="123"/>
      <c r="AZ34" s="123"/>
      <c r="BA34" s="123"/>
      <c r="BB34" s="123" t="s">
        <v>277</v>
      </c>
      <c r="BC34" s="123" t="s">
        <v>250</v>
      </c>
      <c r="BD34" s="123"/>
      <c r="BE34" s="124">
        <v>0</v>
      </c>
      <c r="BF34" s="123" t="s">
        <v>588</v>
      </c>
      <c r="BG34" s="123" t="s">
        <v>592</v>
      </c>
      <c r="BH34" s="139" t="s">
        <v>336</v>
      </c>
      <c r="BI34" s="134" t="s">
        <v>100</v>
      </c>
      <c r="BJ34" s="132">
        <v>46211</v>
      </c>
      <c r="BK34" s="38" t="s">
        <v>104</v>
      </c>
      <c r="BL34" s="134" t="s">
        <v>119</v>
      </c>
      <c r="BM34" s="136" t="s">
        <v>181</v>
      </c>
      <c r="BN34" s="38" t="s">
        <v>223</v>
      </c>
      <c r="BO34" s="38"/>
      <c r="BP34" s="133"/>
      <c r="BQ34" s="137" t="s">
        <v>337</v>
      </c>
    </row>
    <row r="35" spans="1:69" hidden="1" x14ac:dyDescent="0.35">
      <c r="A35" s="123">
        <v>703</v>
      </c>
      <c r="B35" s="123" t="s">
        <v>256</v>
      </c>
      <c r="C35" s="123" t="s">
        <v>257</v>
      </c>
      <c r="D35" s="123" t="s">
        <v>255</v>
      </c>
      <c r="E35" s="123" t="s">
        <v>317</v>
      </c>
      <c r="F35" s="123" t="s">
        <v>317</v>
      </c>
      <c r="G35" s="123" t="s">
        <v>318</v>
      </c>
      <c r="H35" s="123" t="s">
        <v>319</v>
      </c>
      <c r="I35" s="123">
        <v>239594</v>
      </c>
      <c r="J35" s="123" t="s">
        <v>593</v>
      </c>
      <c r="K35" s="123">
        <v>239594</v>
      </c>
      <c r="L35" s="123" t="s">
        <v>321</v>
      </c>
      <c r="M35" s="123" t="s">
        <v>322</v>
      </c>
      <c r="N35" s="123">
        <v>226035</v>
      </c>
      <c r="O35" s="123" t="s">
        <v>594</v>
      </c>
      <c r="P35" s="123">
        <v>510565</v>
      </c>
      <c r="Q35" s="123" t="s">
        <v>595</v>
      </c>
      <c r="R35" s="123" t="s">
        <v>273</v>
      </c>
      <c r="S35" s="123" t="s">
        <v>596</v>
      </c>
      <c r="T35" s="123" t="s">
        <v>596</v>
      </c>
      <c r="U35" s="123" t="s">
        <v>301</v>
      </c>
      <c r="V35" s="123" t="s">
        <v>275</v>
      </c>
      <c r="W35" s="123">
        <v>0</v>
      </c>
      <c r="X35" s="123" t="s">
        <v>278</v>
      </c>
      <c r="Y35" s="123">
        <v>359808209</v>
      </c>
      <c r="Z35" s="123" t="s">
        <v>597</v>
      </c>
      <c r="AA35" s="123" t="s">
        <v>598</v>
      </c>
      <c r="AB35" s="124">
        <v>98000</v>
      </c>
      <c r="AC35" s="123" t="s">
        <v>599</v>
      </c>
      <c r="AD35" s="123">
        <v>24</v>
      </c>
      <c r="AE35" s="123" t="s">
        <v>289</v>
      </c>
      <c r="AF35" s="123" t="s">
        <v>481</v>
      </c>
      <c r="AG35" s="123" t="s">
        <v>600</v>
      </c>
      <c r="AH35" s="123" t="s">
        <v>276</v>
      </c>
      <c r="AI35" s="123" t="s">
        <v>601</v>
      </c>
      <c r="AJ35" s="124">
        <v>5230</v>
      </c>
      <c r="AK35" s="124">
        <v>5230</v>
      </c>
      <c r="AL35" s="123" t="s">
        <v>602</v>
      </c>
      <c r="AM35" s="124">
        <v>32435.51</v>
      </c>
      <c r="AN35" s="124">
        <v>14404.49</v>
      </c>
      <c r="AO35" s="124">
        <v>46840</v>
      </c>
      <c r="AP35" s="124">
        <v>65564.490000000005</v>
      </c>
      <c r="AQ35" s="124">
        <v>11185.51</v>
      </c>
      <c r="AR35" s="124">
        <v>76750</v>
      </c>
      <c r="AS35" s="124">
        <v>230</v>
      </c>
      <c r="AT35" s="124">
        <v>0</v>
      </c>
      <c r="AU35" s="124">
        <v>230</v>
      </c>
      <c r="AV35" s="123">
        <v>9</v>
      </c>
      <c r="AW35" s="123"/>
      <c r="AX35" s="123"/>
      <c r="AY35" s="123"/>
      <c r="AZ35" s="123"/>
      <c r="BA35" s="123"/>
      <c r="BB35" s="123" t="s">
        <v>277</v>
      </c>
      <c r="BC35" s="123" t="s">
        <v>250</v>
      </c>
      <c r="BD35" s="123"/>
      <c r="BE35" s="124">
        <v>0</v>
      </c>
      <c r="BF35" s="123" t="s">
        <v>596</v>
      </c>
      <c r="BG35" s="123" t="s">
        <v>603</v>
      </c>
      <c r="BH35" s="134" t="s">
        <v>336</v>
      </c>
      <c r="BI35" s="132" t="s">
        <v>100</v>
      </c>
      <c r="BJ35" s="132">
        <v>46210</v>
      </c>
      <c r="BK35" s="38" t="s">
        <v>103</v>
      </c>
      <c r="BL35" s="134" t="s">
        <v>108</v>
      </c>
      <c r="BM35" s="136" t="s">
        <v>180</v>
      </c>
      <c r="BN35" s="38" t="s">
        <v>222</v>
      </c>
      <c r="BO35" s="38"/>
      <c r="BP35" s="133"/>
      <c r="BQ35" s="134" t="s">
        <v>604</v>
      </c>
    </row>
    <row r="36" spans="1:69" ht="23" hidden="1" x14ac:dyDescent="0.35">
      <c r="A36" s="123">
        <v>820</v>
      </c>
      <c r="B36" s="123" t="s">
        <v>256</v>
      </c>
      <c r="C36" s="123" t="s">
        <v>257</v>
      </c>
      <c r="D36" s="123" t="s">
        <v>255</v>
      </c>
      <c r="E36" s="123" t="s">
        <v>317</v>
      </c>
      <c r="F36" s="123" t="s">
        <v>317</v>
      </c>
      <c r="G36" s="123" t="s">
        <v>318</v>
      </c>
      <c r="H36" s="123" t="s">
        <v>319</v>
      </c>
      <c r="I36" s="123">
        <v>129700</v>
      </c>
      <c r="J36" s="123" t="s">
        <v>408</v>
      </c>
      <c r="K36" s="123">
        <v>129700</v>
      </c>
      <c r="L36" s="123" t="s">
        <v>321</v>
      </c>
      <c r="M36" s="123" t="s">
        <v>322</v>
      </c>
      <c r="N36" s="123">
        <v>219555</v>
      </c>
      <c r="O36" s="123" t="s">
        <v>605</v>
      </c>
      <c r="P36" s="123">
        <v>289736</v>
      </c>
      <c r="Q36" s="123" t="s">
        <v>606</v>
      </c>
      <c r="R36" s="123" t="s">
        <v>273</v>
      </c>
      <c r="S36" s="123" t="s">
        <v>607</v>
      </c>
      <c r="T36" s="123" t="s">
        <v>607</v>
      </c>
      <c r="U36" s="123" t="s">
        <v>291</v>
      </c>
      <c r="V36" s="123" t="s">
        <v>275</v>
      </c>
      <c r="W36" s="123">
        <v>0</v>
      </c>
      <c r="X36" s="123" t="s">
        <v>278</v>
      </c>
      <c r="Y36" s="123">
        <v>360189659</v>
      </c>
      <c r="Z36" s="123" t="s">
        <v>608</v>
      </c>
      <c r="AA36" s="123" t="s">
        <v>609</v>
      </c>
      <c r="AB36" s="124">
        <v>50000</v>
      </c>
      <c r="AC36" s="123" t="s">
        <v>369</v>
      </c>
      <c r="AD36" s="123">
        <v>24</v>
      </c>
      <c r="AE36" s="123" t="s">
        <v>279</v>
      </c>
      <c r="AF36" s="123" t="s">
        <v>610</v>
      </c>
      <c r="AG36" s="123" t="s">
        <v>611</v>
      </c>
      <c r="AH36" s="123" t="s">
        <v>280</v>
      </c>
      <c r="AI36" s="123" t="s">
        <v>612</v>
      </c>
      <c r="AJ36" s="124">
        <v>2690</v>
      </c>
      <c r="AK36" s="124">
        <v>2690</v>
      </c>
      <c r="AL36" s="123" t="s">
        <v>613</v>
      </c>
      <c r="AM36" s="124">
        <v>8061.34</v>
      </c>
      <c r="AN36" s="124">
        <v>4708.66</v>
      </c>
      <c r="AO36" s="124">
        <v>12770</v>
      </c>
      <c r="AP36" s="124">
        <v>41938.660000000003</v>
      </c>
      <c r="AQ36" s="124">
        <v>9475.34</v>
      </c>
      <c r="AR36" s="124">
        <v>51414</v>
      </c>
      <c r="AS36" s="124">
        <v>680</v>
      </c>
      <c r="AT36" s="124">
        <v>0</v>
      </c>
      <c r="AU36" s="124">
        <v>680</v>
      </c>
      <c r="AV36" s="123">
        <v>5</v>
      </c>
      <c r="AW36" s="123"/>
      <c r="AX36" s="123"/>
      <c r="AY36" s="123"/>
      <c r="AZ36" s="123"/>
      <c r="BA36" s="123"/>
      <c r="BB36" s="123" t="s">
        <v>277</v>
      </c>
      <c r="BC36" s="123" t="s">
        <v>250</v>
      </c>
      <c r="BD36" s="123"/>
      <c r="BE36" s="124">
        <v>0</v>
      </c>
      <c r="BF36" s="123" t="s">
        <v>607</v>
      </c>
      <c r="BG36" s="123" t="s">
        <v>614</v>
      </c>
      <c r="BH36" s="134" t="s">
        <v>336</v>
      </c>
      <c r="BI36" s="132" t="s">
        <v>100</v>
      </c>
      <c r="BJ36" s="132">
        <v>46211</v>
      </c>
      <c r="BK36" s="128" t="s">
        <v>104</v>
      </c>
      <c r="BL36" s="126" t="s">
        <v>119</v>
      </c>
      <c r="BM36" s="129" t="s">
        <v>181</v>
      </c>
      <c r="BN36" s="128" t="s">
        <v>223</v>
      </c>
      <c r="BO36" s="128"/>
      <c r="BP36" s="130"/>
      <c r="BQ36" s="131" t="s">
        <v>337</v>
      </c>
    </row>
    <row r="37" spans="1:69" ht="23" x14ac:dyDescent="0.35">
      <c r="A37" s="123">
        <v>577</v>
      </c>
      <c r="B37" s="123" t="s">
        <v>256</v>
      </c>
      <c r="C37" s="123" t="s">
        <v>257</v>
      </c>
      <c r="D37" s="123" t="s">
        <v>255</v>
      </c>
      <c r="E37" s="123" t="s">
        <v>317</v>
      </c>
      <c r="F37" s="123" t="s">
        <v>317</v>
      </c>
      <c r="G37" s="123" t="s">
        <v>318</v>
      </c>
      <c r="H37" s="123" t="s">
        <v>319</v>
      </c>
      <c r="I37" s="123">
        <v>133362</v>
      </c>
      <c r="J37" s="123" t="s">
        <v>419</v>
      </c>
      <c r="K37" s="123">
        <v>133362</v>
      </c>
      <c r="L37" s="123" t="s">
        <v>374</v>
      </c>
      <c r="M37" s="123" t="s">
        <v>375</v>
      </c>
      <c r="N37" s="123">
        <v>353887</v>
      </c>
      <c r="O37" s="123" t="s">
        <v>615</v>
      </c>
      <c r="P37" s="123">
        <v>503182</v>
      </c>
      <c r="Q37" s="123" t="s">
        <v>616</v>
      </c>
      <c r="R37" s="123" t="s">
        <v>273</v>
      </c>
      <c r="S37" s="123" t="s">
        <v>617</v>
      </c>
      <c r="T37" s="123" t="s">
        <v>617</v>
      </c>
      <c r="U37" s="123" t="s">
        <v>301</v>
      </c>
      <c r="V37" s="123" t="s">
        <v>275</v>
      </c>
      <c r="W37" s="123">
        <v>0</v>
      </c>
      <c r="X37" s="123" t="s">
        <v>278</v>
      </c>
      <c r="Y37" s="123">
        <v>358790587</v>
      </c>
      <c r="Z37" s="123" t="s">
        <v>618</v>
      </c>
      <c r="AA37" s="123" t="s">
        <v>619</v>
      </c>
      <c r="AB37" s="124">
        <v>65000</v>
      </c>
      <c r="AC37" s="123" t="s">
        <v>425</v>
      </c>
      <c r="AD37" s="123">
        <v>24</v>
      </c>
      <c r="AE37" s="123" t="s">
        <v>289</v>
      </c>
      <c r="AF37" s="123" t="s">
        <v>620</v>
      </c>
      <c r="AG37" s="123" t="s">
        <v>621</v>
      </c>
      <c r="AH37" s="123" t="s">
        <v>276</v>
      </c>
      <c r="AI37" s="123" t="s">
        <v>622</v>
      </c>
      <c r="AJ37" s="124">
        <v>3460</v>
      </c>
      <c r="AK37" s="124">
        <v>3460</v>
      </c>
      <c r="AL37" s="123" t="s">
        <v>310</v>
      </c>
      <c r="AM37" s="124">
        <v>48927.51</v>
      </c>
      <c r="AN37" s="124">
        <v>16812.490000000002</v>
      </c>
      <c r="AO37" s="124">
        <v>65740</v>
      </c>
      <c r="AP37" s="124">
        <v>16072.49</v>
      </c>
      <c r="AQ37" s="124">
        <v>1003.51</v>
      </c>
      <c r="AR37" s="124">
        <v>17076</v>
      </c>
      <c r="AS37" s="124">
        <v>0</v>
      </c>
      <c r="AT37" s="124">
        <v>0</v>
      </c>
      <c r="AU37" s="124">
        <v>0</v>
      </c>
      <c r="AV37" s="123">
        <v>19</v>
      </c>
      <c r="AW37" s="123"/>
      <c r="AX37" s="123"/>
      <c r="AY37" s="123"/>
      <c r="AZ37" s="123"/>
      <c r="BA37" s="123"/>
      <c r="BB37" s="123" t="s">
        <v>277</v>
      </c>
      <c r="BC37" s="123" t="s">
        <v>250</v>
      </c>
      <c r="BD37" s="123"/>
      <c r="BE37" s="124">
        <v>0</v>
      </c>
      <c r="BF37" s="123" t="s">
        <v>617</v>
      </c>
      <c r="BG37" s="140" t="s">
        <v>623</v>
      </c>
      <c r="BH37" s="141" t="s">
        <v>336</v>
      </c>
      <c r="BI37" s="134" t="s">
        <v>100</v>
      </c>
      <c r="BJ37" s="132">
        <v>46211</v>
      </c>
      <c r="BK37" s="38" t="s">
        <v>103</v>
      </c>
      <c r="BL37" s="134" t="s">
        <v>108</v>
      </c>
      <c r="BM37" s="136" t="s">
        <v>180</v>
      </c>
      <c r="BN37" s="38" t="s">
        <v>221</v>
      </c>
      <c r="BO37" s="38">
        <v>3470</v>
      </c>
      <c r="BP37" s="133" t="s">
        <v>183</v>
      </c>
      <c r="BQ37" s="134" t="s">
        <v>777</v>
      </c>
    </row>
    <row r="38" spans="1:69" ht="26" hidden="1" x14ac:dyDescent="0.35">
      <c r="A38" s="123">
        <v>539</v>
      </c>
      <c r="B38" s="139" t="s">
        <v>256</v>
      </c>
      <c r="C38" s="139" t="s">
        <v>257</v>
      </c>
      <c r="D38" s="139" t="s">
        <v>255</v>
      </c>
      <c r="E38" s="139" t="s">
        <v>317</v>
      </c>
      <c r="F38" s="139" t="s">
        <v>317</v>
      </c>
      <c r="G38" s="139" t="s">
        <v>318</v>
      </c>
      <c r="H38" s="139" t="s">
        <v>319</v>
      </c>
      <c r="I38" s="139">
        <v>129565</v>
      </c>
      <c r="J38" s="139" t="s">
        <v>320</v>
      </c>
      <c r="K38" s="139">
        <v>129565</v>
      </c>
      <c r="L38" s="139" t="s">
        <v>321</v>
      </c>
      <c r="M38" s="139" t="s">
        <v>322</v>
      </c>
      <c r="N38" s="139">
        <v>360239</v>
      </c>
      <c r="O38" s="139" t="s">
        <v>624</v>
      </c>
      <c r="P38" s="139">
        <v>517542</v>
      </c>
      <c r="Q38" s="139" t="s">
        <v>625</v>
      </c>
      <c r="R38" s="139" t="s">
        <v>273</v>
      </c>
      <c r="S38" s="139" t="s">
        <v>626</v>
      </c>
      <c r="T38" s="139" t="s">
        <v>626</v>
      </c>
      <c r="U38" s="139" t="s">
        <v>274</v>
      </c>
      <c r="V38" s="139" t="s">
        <v>287</v>
      </c>
      <c r="W38" s="139">
        <v>0</v>
      </c>
      <c r="X38" s="139" t="s">
        <v>278</v>
      </c>
      <c r="Y38" s="139">
        <v>358479471</v>
      </c>
      <c r="Z38" s="139" t="s">
        <v>627</v>
      </c>
      <c r="AA38" s="139" t="s">
        <v>306</v>
      </c>
      <c r="AB38" s="142">
        <v>44000</v>
      </c>
      <c r="AC38" s="139" t="s">
        <v>329</v>
      </c>
      <c r="AD38" s="139">
        <v>24</v>
      </c>
      <c r="AE38" s="139" t="s">
        <v>289</v>
      </c>
      <c r="AF38" s="139" t="s">
        <v>628</v>
      </c>
      <c r="AG38" s="139" t="s">
        <v>629</v>
      </c>
      <c r="AH38" s="139" t="s">
        <v>276</v>
      </c>
      <c r="AI38" s="139" t="s">
        <v>630</v>
      </c>
      <c r="AJ38" s="142">
        <v>2340</v>
      </c>
      <c r="AK38" s="142">
        <v>2340</v>
      </c>
      <c r="AL38" s="143" t="s">
        <v>631</v>
      </c>
      <c r="AM38" s="142">
        <v>32531.42</v>
      </c>
      <c r="AN38" s="142">
        <v>11928.58</v>
      </c>
      <c r="AO38" s="142">
        <v>44460</v>
      </c>
      <c r="AP38" s="142">
        <v>11468.58</v>
      </c>
      <c r="AQ38" s="142">
        <v>746.42</v>
      </c>
      <c r="AR38" s="142">
        <v>12215</v>
      </c>
      <c r="AS38" s="142">
        <v>2098.92</v>
      </c>
      <c r="AT38" s="142">
        <v>241.08</v>
      </c>
      <c r="AU38" s="142">
        <v>2340</v>
      </c>
      <c r="AV38" s="139">
        <v>20</v>
      </c>
      <c r="AW38" s="139"/>
      <c r="AX38" s="139"/>
      <c r="AY38" s="139"/>
      <c r="AZ38" s="139"/>
      <c r="BA38" s="139"/>
      <c r="BB38" s="139" t="s">
        <v>277</v>
      </c>
      <c r="BC38" s="139" t="s">
        <v>250</v>
      </c>
      <c r="BD38" s="139"/>
      <c r="BE38" s="142">
        <v>0</v>
      </c>
      <c r="BF38" s="139" t="s">
        <v>626</v>
      </c>
      <c r="BG38" s="139" t="s">
        <v>632</v>
      </c>
      <c r="BH38" s="134" t="s">
        <v>336</v>
      </c>
      <c r="BI38" s="134" t="s">
        <v>100</v>
      </c>
      <c r="BJ38" s="132">
        <v>46209</v>
      </c>
      <c r="BK38" s="38" t="s">
        <v>104</v>
      </c>
      <c r="BL38" s="134" t="s">
        <v>119</v>
      </c>
      <c r="BM38" s="136" t="s">
        <v>181</v>
      </c>
      <c r="BN38" s="38" t="s">
        <v>223</v>
      </c>
      <c r="BO38" s="38"/>
      <c r="BP38" s="133"/>
      <c r="BQ38" s="137" t="s">
        <v>633</v>
      </c>
    </row>
    <row r="39" spans="1:69" ht="23" hidden="1" x14ac:dyDescent="0.35">
      <c r="A39" s="123">
        <v>367</v>
      </c>
      <c r="B39" s="139" t="s">
        <v>256</v>
      </c>
      <c r="C39" s="139" t="s">
        <v>257</v>
      </c>
      <c r="D39" s="139" t="s">
        <v>255</v>
      </c>
      <c r="E39" s="139" t="s">
        <v>317</v>
      </c>
      <c r="F39" s="139" t="s">
        <v>317</v>
      </c>
      <c r="G39" s="139" t="s">
        <v>318</v>
      </c>
      <c r="H39" s="139" t="s">
        <v>319</v>
      </c>
      <c r="I39" s="139">
        <v>132671</v>
      </c>
      <c r="J39" s="139" t="s">
        <v>458</v>
      </c>
      <c r="K39" s="139">
        <v>132671</v>
      </c>
      <c r="L39" s="139" t="s">
        <v>321</v>
      </c>
      <c r="M39" s="139" t="s">
        <v>322</v>
      </c>
      <c r="N39" s="139">
        <v>401621</v>
      </c>
      <c r="O39" s="139" t="s">
        <v>634</v>
      </c>
      <c r="P39" s="139">
        <v>601908</v>
      </c>
      <c r="Q39" s="139" t="s">
        <v>635</v>
      </c>
      <c r="R39" s="139" t="s">
        <v>273</v>
      </c>
      <c r="S39" s="139" t="s">
        <v>636</v>
      </c>
      <c r="T39" s="139" t="s">
        <v>636</v>
      </c>
      <c r="U39" s="139" t="s">
        <v>301</v>
      </c>
      <c r="V39" s="139" t="s">
        <v>275</v>
      </c>
      <c r="W39" s="139">
        <v>0</v>
      </c>
      <c r="X39" s="139" t="s">
        <v>637</v>
      </c>
      <c r="Y39" s="139">
        <v>356976660</v>
      </c>
      <c r="Z39" s="139" t="s">
        <v>638</v>
      </c>
      <c r="AA39" s="139" t="s">
        <v>334</v>
      </c>
      <c r="AB39" s="142">
        <v>40000</v>
      </c>
      <c r="AC39" s="139" t="s">
        <v>425</v>
      </c>
      <c r="AD39" s="139">
        <v>24</v>
      </c>
      <c r="AE39" s="139" t="s">
        <v>279</v>
      </c>
      <c r="AF39" s="139" t="s">
        <v>639</v>
      </c>
      <c r="AG39" s="139" t="s">
        <v>640</v>
      </c>
      <c r="AH39" s="139" t="s">
        <v>276</v>
      </c>
      <c r="AI39" s="139" t="s">
        <v>641</v>
      </c>
      <c r="AJ39" s="142">
        <v>2130</v>
      </c>
      <c r="AK39" s="142">
        <v>2130</v>
      </c>
      <c r="AL39" s="143" t="s">
        <v>642</v>
      </c>
      <c r="AM39" s="142">
        <v>37619.82</v>
      </c>
      <c r="AN39" s="142">
        <v>11370.18</v>
      </c>
      <c r="AO39" s="142">
        <v>48990</v>
      </c>
      <c r="AP39" s="142">
        <v>2380.1799999999998</v>
      </c>
      <c r="AQ39" s="142">
        <v>45.82</v>
      </c>
      <c r="AR39" s="142">
        <v>2426</v>
      </c>
      <c r="AS39" s="142">
        <v>2380.1799999999998</v>
      </c>
      <c r="AT39" s="142">
        <v>45.82</v>
      </c>
      <c r="AU39" s="142">
        <v>2426</v>
      </c>
      <c r="AV39" s="139">
        <v>25</v>
      </c>
      <c r="AW39" s="139"/>
      <c r="AX39" s="139"/>
      <c r="AY39" s="139"/>
      <c r="AZ39" s="139"/>
      <c r="BA39" s="139"/>
      <c r="BB39" s="139" t="s">
        <v>277</v>
      </c>
      <c r="BC39" s="139" t="s">
        <v>250</v>
      </c>
      <c r="BD39" s="139"/>
      <c r="BE39" s="142">
        <v>0</v>
      </c>
      <c r="BF39" s="139" t="s">
        <v>636</v>
      </c>
      <c r="BG39" s="139" t="s">
        <v>643</v>
      </c>
      <c r="BH39" s="134" t="s">
        <v>336</v>
      </c>
      <c r="BI39" s="134" t="s">
        <v>100</v>
      </c>
      <c r="BJ39" s="132">
        <v>46209</v>
      </c>
      <c r="BK39" s="38" t="s">
        <v>103</v>
      </c>
      <c r="BL39" s="134" t="s">
        <v>108</v>
      </c>
      <c r="BM39" s="136" t="s">
        <v>180</v>
      </c>
      <c r="BN39" s="38" t="s">
        <v>222</v>
      </c>
      <c r="BO39" s="38">
        <v>0</v>
      </c>
      <c r="BP39" s="133"/>
      <c r="BQ39" s="137" t="s">
        <v>644</v>
      </c>
    </row>
    <row r="40" spans="1:69" ht="26" hidden="1" x14ac:dyDescent="0.35">
      <c r="A40" s="123">
        <v>548</v>
      </c>
      <c r="B40" s="139" t="s">
        <v>256</v>
      </c>
      <c r="C40" s="139" t="s">
        <v>257</v>
      </c>
      <c r="D40" s="139" t="s">
        <v>255</v>
      </c>
      <c r="E40" s="139" t="s">
        <v>317</v>
      </c>
      <c r="F40" s="139" t="s">
        <v>317</v>
      </c>
      <c r="G40" s="139" t="s">
        <v>318</v>
      </c>
      <c r="H40" s="139" t="s">
        <v>319</v>
      </c>
      <c r="I40" s="139">
        <v>186458</v>
      </c>
      <c r="J40" s="139" t="s">
        <v>645</v>
      </c>
      <c r="K40" s="139">
        <v>186458</v>
      </c>
      <c r="L40" s="139" t="s">
        <v>374</v>
      </c>
      <c r="M40" s="139" t="s">
        <v>375</v>
      </c>
      <c r="N40" s="139">
        <v>406341</v>
      </c>
      <c r="O40" s="139" t="s">
        <v>646</v>
      </c>
      <c r="P40" s="139">
        <v>628842</v>
      </c>
      <c r="Q40" s="139" t="s">
        <v>647</v>
      </c>
      <c r="R40" s="139" t="s">
        <v>273</v>
      </c>
      <c r="S40" s="139" t="s">
        <v>648</v>
      </c>
      <c r="T40" s="139" t="s">
        <v>648</v>
      </c>
      <c r="U40" s="139" t="s">
        <v>274</v>
      </c>
      <c r="V40" s="139" t="s">
        <v>275</v>
      </c>
      <c r="W40" s="139">
        <v>0</v>
      </c>
      <c r="X40" s="139" t="s">
        <v>278</v>
      </c>
      <c r="Y40" s="139">
        <v>358547878</v>
      </c>
      <c r="Z40" s="139" t="s">
        <v>649</v>
      </c>
      <c r="AA40" s="139" t="s">
        <v>650</v>
      </c>
      <c r="AB40" s="142">
        <v>21000</v>
      </c>
      <c r="AC40" s="139" t="s">
        <v>344</v>
      </c>
      <c r="AD40" s="139">
        <v>18</v>
      </c>
      <c r="AE40" s="139" t="s">
        <v>382</v>
      </c>
      <c r="AF40" s="139" t="s">
        <v>651</v>
      </c>
      <c r="AG40" s="139" t="s">
        <v>652</v>
      </c>
      <c r="AH40" s="139" t="s">
        <v>276</v>
      </c>
      <c r="AI40" s="139" t="s">
        <v>653</v>
      </c>
      <c r="AJ40" s="142">
        <v>1410</v>
      </c>
      <c r="AK40" s="142">
        <v>1410</v>
      </c>
      <c r="AL40" s="143" t="s">
        <v>654</v>
      </c>
      <c r="AM40" s="142">
        <v>18005.37</v>
      </c>
      <c r="AN40" s="142">
        <v>4554.63</v>
      </c>
      <c r="AO40" s="142">
        <v>22560</v>
      </c>
      <c r="AP40" s="142">
        <v>2994.63</v>
      </c>
      <c r="AQ40" s="142">
        <v>88.37</v>
      </c>
      <c r="AR40" s="142">
        <v>3083</v>
      </c>
      <c r="AS40" s="142">
        <v>2994.63</v>
      </c>
      <c r="AT40" s="142">
        <v>88.37</v>
      </c>
      <c r="AU40" s="142">
        <v>3083</v>
      </c>
      <c r="AV40" s="139">
        <v>19</v>
      </c>
      <c r="AW40" s="139"/>
      <c r="AX40" s="139"/>
      <c r="AY40" s="139"/>
      <c r="AZ40" s="139"/>
      <c r="BA40" s="139"/>
      <c r="BB40" s="139" t="s">
        <v>277</v>
      </c>
      <c r="BC40" s="139" t="s">
        <v>250</v>
      </c>
      <c r="BD40" s="139"/>
      <c r="BE40" s="142">
        <v>0</v>
      </c>
      <c r="BF40" s="139" t="s">
        <v>648</v>
      </c>
      <c r="BG40" s="139" t="s">
        <v>655</v>
      </c>
      <c r="BH40" s="134" t="s">
        <v>336</v>
      </c>
      <c r="BI40" s="134" t="s">
        <v>100</v>
      </c>
      <c r="BJ40" s="132">
        <v>46209</v>
      </c>
      <c r="BK40" s="38" t="s">
        <v>104</v>
      </c>
      <c r="BL40" s="134" t="s">
        <v>119</v>
      </c>
      <c r="BM40" s="136" t="s">
        <v>181</v>
      </c>
      <c r="BN40" s="38" t="s">
        <v>223</v>
      </c>
      <c r="BO40" s="38"/>
      <c r="BP40" s="133"/>
      <c r="BQ40" s="137" t="s">
        <v>633</v>
      </c>
    </row>
    <row r="41" spans="1:69" ht="23" hidden="1" x14ac:dyDescent="0.35">
      <c r="A41" s="123">
        <v>366</v>
      </c>
      <c r="B41" s="139" t="s">
        <v>256</v>
      </c>
      <c r="C41" s="139" t="s">
        <v>257</v>
      </c>
      <c r="D41" s="139" t="s">
        <v>255</v>
      </c>
      <c r="E41" s="139" t="s">
        <v>317</v>
      </c>
      <c r="F41" s="139" t="s">
        <v>317</v>
      </c>
      <c r="G41" s="139" t="s">
        <v>318</v>
      </c>
      <c r="H41" s="139" t="s">
        <v>319</v>
      </c>
      <c r="I41" s="139">
        <v>129990</v>
      </c>
      <c r="J41" s="139" t="s">
        <v>408</v>
      </c>
      <c r="K41" s="139">
        <v>129990</v>
      </c>
      <c r="L41" s="139" t="s">
        <v>321</v>
      </c>
      <c r="M41" s="139" t="s">
        <v>322</v>
      </c>
      <c r="N41" s="139">
        <v>221050</v>
      </c>
      <c r="O41" s="139" t="s">
        <v>656</v>
      </c>
      <c r="P41" s="139">
        <v>508154</v>
      </c>
      <c r="Q41" s="139" t="s">
        <v>657</v>
      </c>
      <c r="R41" s="139" t="s">
        <v>273</v>
      </c>
      <c r="S41" s="139" t="s">
        <v>658</v>
      </c>
      <c r="T41" s="139" t="s">
        <v>658</v>
      </c>
      <c r="U41" s="139" t="s">
        <v>292</v>
      </c>
      <c r="V41" s="139" t="s">
        <v>275</v>
      </c>
      <c r="W41" s="139">
        <v>0</v>
      </c>
      <c r="X41" s="139" t="s">
        <v>278</v>
      </c>
      <c r="Y41" s="139">
        <v>356963902</v>
      </c>
      <c r="Z41" s="139" t="s">
        <v>659</v>
      </c>
      <c r="AA41" s="139" t="s">
        <v>296</v>
      </c>
      <c r="AB41" s="142">
        <v>32000</v>
      </c>
      <c r="AC41" s="139" t="s">
        <v>369</v>
      </c>
      <c r="AD41" s="139">
        <v>24</v>
      </c>
      <c r="AE41" s="139" t="s">
        <v>279</v>
      </c>
      <c r="AF41" s="139" t="s">
        <v>660</v>
      </c>
      <c r="AG41" s="139" t="s">
        <v>308</v>
      </c>
      <c r="AH41" s="139" t="s">
        <v>276</v>
      </c>
      <c r="AI41" s="139" t="s">
        <v>661</v>
      </c>
      <c r="AJ41" s="142">
        <v>1710</v>
      </c>
      <c r="AK41" s="142">
        <v>1710</v>
      </c>
      <c r="AL41" s="143" t="s">
        <v>662</v>
      </c>
      <c r="AM41" s="142">
        <v>26749.11</v>
      </c>
      <c r="AN41" s="142">
        <v>9160.89</v>
      </c>
      <c r="AO41" s="142">
        <v>35910</v>
      </c>
      <c r="AP41" s="142">
        <v>5250.89</v>
      </c>
      <c r="AQ41" s="142">
        <v>219.11</v>
      </c>
      <c r="AR41" s="142">
        <v>5470</v>
      </c>
      <c r="AS41" s="142">
        <v>5250.89</v>
      </c>
      <c r="AT41" s="142">
        <v>219.11</v>
      </c>
      <c r="AU41" s="142">
        <v>5470</v>
      </c>
      <c r="AV41" s="139">
        <v>25</v>
      </c>
      <c r="AW41" s="139"/>
      <c r="AX41" s="139"/>
      <c r="AY41" s="139"/>
      <c r="AZ41" s="139"/>
      <c r="BA41" s="139"/>
      <c r="BB41" s="139" t="s">
        <v>277</v>
      </c>
      <c r="BC41" s="139" t="s">
        <v>250</v>
      </c>
      <c r="BD41" s="139"/>
      <c r="BE41" s="142">
        <v>0</v>
      </c>
      <c r="BF41" s="139" t="s">
        <v>658</v>
      </c>
      <c r="BG41" s="139" t="s">
        <v>663</v>
      </c>
      <c r="BH41" s="134" t="s">
        <v>336</v>
      </c>
      <c r="BI41" s="134" t="s">
        <v>100</v>
      </c>
      <c r="BJ41" s="132">
        <v>46210</v>
      </c>
      <c r="BK41" s="38" t="s">
        <v>103</v>
      </c>
      <c r="BL41" s="134" t="s">
        <v>108</v>
      </c>
      <c r="BM41" s="136" t="s">
        <v>180</v>
      </c>
      <c r="BN41" s="38" t="s">
        <v>222</v>
      </c>
      <c r="BO41" s="38"/>
      <c r="BP41" s="133"/>
      <c r="BQ41" s="137" t="s">
        <v>664</v>
      </c>
    </row>
    <row r="42" spans="1:69" ht="26" hidden="1" x14ac:dyDescent="0.35">
      <c r="A42" s="123">
        <v>379</v>
      </c>
      <c r="B42" s="139" t="s">
        <v>256</v>
      </c>
      <c r="C42" s="139" t="s">
        <v>257</v>
      </c>
      <c r="D42" s="139" t="s">
        <v>255</v>
      </c>
      <c r="E42" s="139" t="s">
        <v>317</v>
      </c>
      <c r="F42" s="139" t="s">
        <v>317</v>
      </c>
      <c r="G42" s="139" t="s">
        <v>318</v>
      </c>
      <c r="H42" s="139" t="s">
        <v>319</v>
      </c>
      <c r="I42" s="139">
        <v>186458</v>
      </c>
      <c r="J42" s="139" t="s">
        <v>645</v>
      </c>
      <c r="K42" s="139">
        <v>186458</v>
      </c>
      <c r="L42" s="139" t="s">
        <v>374</v>
      </c>
      <c r="M42" s="139" t="s">
        <v>375</v>
      </c>
      <c r="N42" s="139">
        <v>406341</v>
      </c>
      <c r="O42" s="139" t="s">
        <v>646</v>
      </c>
      <c r="P42" s="139">
        <v>614656</v>
      </c>
      <c r="Q42" s="139" t="s">
        <v>665</v>
      </c>
      <c r="R42" s="139" t="s">
        <v>273</v>
      </c>
      <c r="S42" s="139" t="s">
        <v>666</v>
      </c>
      <c r="T42" s="139" t="s">
        <v>666</v>
      </c>
      <c r="U42" s="139" t="s">
        <v>291</v>
      </c>
      <c r="V42" s="139" t="s">
        <v>275</v>
      </c>
      <c r="W42" s="139">
        <v>0</v>
      </c>
      <c r="X42" s="139" t="s">
        <v>278</v>
      </c>
      <c r="Y42" s="139">
        <v>357284749</v>
      </c>
      <c r="Z42" s="139" t="s">
        <v>667</v>
      </c>
      <c r="AA42" s="139" t="s">
        <v>311</v>
      </c>
      <c r="AB42" s="142">
        <v>22000</v>
      </c>
      <c r="AC42" s="139" t="s">
        <v>344</v>
      </c>
      <c r="AD42" s="139">
        <v>12</v>
      </c>
      <c r="AE42" s="139" t="s">
        <v>382</v>
      </c>
      <c r="AF42" s="139" t="s">
        <v>668</v>
      </c>
      <c r="AG42" s="139" t="s">
        <v>669</v>
      </c>
      <c r="AH42" s="139" t="s">
        <v>276</v>
      </c>
      <c r="AI42" s="139" t="s">
        <v>286</v>
      </c>
      <c r="AJ42" s="142">
        <v>2090</v>
      </c>
      <c r="AK42" s="142">
        <v>2090</v>
      </c>
      <c r="AL42" s="143" t="s">
        <v>670</v>
      </c>
      <c r="AM42" s="142">
        <v>15639.23</v>
      </c>
      <c r="AN42" s="142">
        <v>3050.77</v>
      </c>
      <c r="AO42" s="142">
        <v>18690</v>
      </c>
      <c r="AP42" s="142">
        <v>6360.77</v>
      </c>
      <c r="AQ42" s="142">
        <v>276.23</v>
      </c>
      <c r="AR42" s="142">
        <v>6637</v>
      </c>
      <c r="AS42" s="142">
        <v>6360.77</v>
      </c>
      <c r="AT42" s="142">
        <v>276.23</v>
      </c>
      <c r="AU42" s="142">
        <v>6637</v>
      </c>
      <c r="AV42" s="139">
        <v>24</v>
      </c>
      <c r="AW42" s="139"/>
      <c r="AX42" s="139"/>
      <c r="AY42" s="139"/>
      <c r="AZ42" s="139"/>
      <c r="BA42" s="139"/>
      <c r="BB42" s="139" t="s">
        <v>277</v>
      </c>
      <c r="BC42" s="139" t="s">
        <v>250</v>
      </c>
      <c r="BD42" s="139"/>
      <c r="BE42" s="142">
        <v>0</v>
      </c>
      <c r="BF42" s="139" t="s">
        <v>666</v>
      </c>
      <c r="BG42" s="139" t="s">
        <v>671</v>
      </c>
      <c r="BH42" s="134" t="s">
        <v>336</v>
      </c>
      <c r="BI42" s="134" t="s">
        <v>100</v>
      </c>
      <c r="BJ42" s="132">
        <v>46210</v>
      </c>
      <c r="BK42" s="38" t="s">
        <v>104</v>
      </c>
      <c r="BL42" s="134" t="s">
        <v>109</v>
      </c>
      <c r="BM42" s="136" t="s">
        <v>181</v>
      </c>
      <c r="BN42" s="38" t="s">
        <v>223</v>
      </c>
      <c r="BO42" s="38"/>
      <c r="BP42" s="133"/>
      <c r="BQ42" s="137" t="s">
        <v>672</v>
      </c>
    </row>
    <row r="43" spans="1:69" ht="26" hidden="1" x14ac:dyDescent="0.35">
      <c r="A43" s="123">
        <v>387</v>
      </c>
      <c r="B43" s="139" t="s">
        <v>256</v>
      </c>
      <c r="C43" s="139" t="s">
        <v>257</v>
      </c>
      <c r="D43" s="139" t="s">
        <v>255</v>
      </c>
      <c r="E43" s="139" t="s">
        <v>317</v>
      </c>
      <c r="F43" s="139" t="s">
        <v>317</v>
      </c>
      <c r="G43" s="139" t="s">
        <v>318</v>
      </c>
      <c r="H43" s="139" t="s">
        <v>319</v>
      </c>
      <c r="I43" s="139">
        <v>132801</v>
      </c>
      <c r="J43" s="139" t="s">
        <v>396</v>
      </c>
      <c r="K43" s="139">
        <v>132801</v>
      </c>
      <c r="L43" s="139" t="s">
        <v>374</v>
      </c>
      <c r="M43" s="139" t="s">
        <v>375</v>
      </c>
      <c r="N43" s="139">
        <v>365979</v>
      </c>
      <c r="O43" s="139" t="s">
        <v>397</v>
      </c>
      <c r="P43" s="139">
        <v>434417</v>
      </c>
      <c r="Q43" s="139" t="s">
        <v>673</v>
      </c>
      <c r="R43" s="139" t="s">
        <v>273</v>
      </c>
      <c r="S43" s="139" t="s">
        <v>674</v>
      </c>
      <c r="T43" s="139" t="s">
        <v>674</v>
      </c>
      <c r="U43" s="139" t="s">
        <v>301</v>
      </c>
      <c r="V43" s="139" t="s">
        <v>275</v>
      </c>
      <c r="W43" s="139">
        <v>0</v>
      </c>
      <c r="X43" s="139" t="s">
        <v>278</v>
      </c>
      <c r="Y43" s="139">
        <v>357349108</v>
      </c>
      <c r="Z43" s="139" t="s">
        <v>675</v>
      </c>
      <c r="AA43" s="139" t="s">
        <v>676</v>
      </c>
      <c r="AB43" s="142">
        <v>65000</v>
      </c>
      <c r="AC43" s="139" t="s">
        <v>402</v>
      </c>
      <c r="AD43" s="139">
        <v>24</v>
      </c>
      <c r="AE43" s="139" t="s">
        <v>289</v>
      </c>
      <c r="AF43" s="139" t="s">
        <v>358</v>
      </c>
      <c r="AG43" s="139" t="s">
        <v>359</v>
      </c>
      <c r="AH43" s="139" t="s">
        <v>276</v>
      </c>
      <c r="AI43" s="139" t="s">
        <v>677</v>
      </c>
      <c r="AJ43" s="142">
        <v>3470</v>
      </c>
      <c r="AK43" s="142">
        <v>3470</v>
      </c>
      <c r="AL43" s="143" t="s">
        <v>678</v>
      </c>
      <c r="AM43" s="142">
        <v>60509.96</v>
      </c>
      <c r="AN43" s="142">
        <v>19300.04</v>
      </c>
      <c r="AO43" s="142">
        <v>79810</v>
      </c>
      <c r="AP43" s="142">
        <v>4490.04</v>
      </c>
      <c r="AQ43" s="142">
        <v>86.96</v>
      </c>
      <c r="AR43" s="142">
        <v>4577</v>
      </c>
      <c r="AS43" s="142">
        <v>4490.04</v>
      </c>
      <c r="AT43" s="142">
        <v>86.96</v>
      </c>
      <c r="AU43" s="142">
        <v>4577</v>
      </c>
      <c r="AV43" s="139">
        <v>24</v>
      </c>
      <c r="AW43" s="139"/>
      <c r="AX43" s="139"/>
      <c r="AY43" s="139"/>
      <c r="AZ43" s="139"/>
      <c r="BA43" s="139"/>
      <c r="BB43" s="139" t="s">
        <v>277</v>
      </c>
      <c r="BC43" s="139" t="s">
        <v>250</v>
      </c>
      <c r="BD43" s="139"/>
      <c r="BE43" s="142">
        <v>0</v>
      </c>
      <c r="BF43" s="139" t="s">
        <v>674</v>
      </c>
      <c r="BG43" s="139" t="s">
        <v>679</v>
      </c>
      <c r="BH43" s="134" t="s">
        <v>336</v>
      </c>
      <c r="BI43" s="134" t="s">
        <v>100</v>
      </c>
      <c r="BJ43" s="132">
        <v>46211</v>
      </c>
      <c r="BK43" s="38" t="s">
        <v>104</v>
      </c>
      <c r="BL43" s="134" t="s">
        <v>109</v>
      </c>
      <c r="BM43" s="136" t="s">
        <v>181</v>
      </c>
      <c r="BN43" s="38" t="s">
        <v>223</v>
      </c>
      <c r="BO43" s="38"/>
      <c r="BP43" s="133"/>
      <c r="BQ43" s="137" t="s">
        <v>672</v>
      </c>
    </row>
    <row r="44" spans="1:69" ht="26" hidden="1" x14ac:dyDescent="0.35">
      <c r="A44" s="123">
        <v>394</v>
      </c>
      <c r="B44" s="139" t="s">
        <v>256</v>
      </c>
      <c r="C44" s="139" t="s">
        <v>257</v>
      </c>
      <c r="D44" s="139" t="s">
        <v>255</v>
      </c>
      <c r="E44" s="139" t="s">
        <v>317</v>
      </c>
      <c r="F44" s="139" t="s">
        <v>317</v>
      </c>
      <c r="G44" s="139" t="s">
        <v>318</v>
      </c>
      <c r="H44" s="139" t="s">
        <v>319</v>
      </c>
      <c r="I44" s="139">
        <v>129700</v>
      </c>
      <c r="J44" s="139" t="s">
        <v>408</v>
      </c>
      <c r="K44" s="139">
        <v>129700</v>
      </c>
      <c r="L44" s="139" t="s">
        <v>321</v>
      </c>
      <c r="M44" s="139" t="s">
        <v>322</v>
      </c>
      <c r="N44" s="139">
        <v>220191</v>
      </c>
      <c r="O44" s="139" t="s">
        <v>680</v>
      </c>
      <c r="P44" s="139">
        <v>290652</v>
      </c>
      <c r="Q44" s="139" t="s">
        <v>681</v>
      </c>
      <c r="R44" s="139" t="s">
        <v>273</v>
      </c>
      <c r="S44" s="139" t="s">
        <v>682</v>
      </c>
      <c r="T44" s="139" t="s">
        <v>682</v>
      </c>
      <c r="U44" s="139" t="s">
        <v>291</v>
      </c>
      <c r="V44" s="139" t="s">
        <v>275</v>
      </c>
      <c r="W44" s="139">
        <v>0</v>
      </c>
      <c r="X44" s="139" t="s">
        <v>278</v>
      </c>
      <c r="Y44" s="139">
        <v>357481818</v>
      </c>
      <c r="Z44" s="139" t="s">
        <v>683</v>
      </c>
      <c r="AA44" s="139" t="s">
        <v>466</v>
      </c>
      <c r="AB44" s="142">
        <v>52000</v>
      </c>
      <c r="AC44" s="139" t="s">
        <v>369</v>
      </c>
      <c r="AD44" s="139">
        <v>24</v>
      </c>
      <c r="AE44" s="139" t="s">
        <v>289</v>
      </c>
      <c r="AF44" s="139" t="s">
        <v>454</v>
      </c>
      <c r="AG44" s="139" t="s">
        <v>455</v>
      </c>
      <c r="AH44" s="139" t="s">
        <v>276</v>
      </c>
      <c r="AI44" s="139" t="s">
        <v>677</v>
      </c>
      <c r="AJ44" s="142">
        <v>2780</v>
      </c>
      <c r="AK44" s="142">
        <v>2780</v>
      </c>
      <c r="AL44" s="143" t="s">
        <v>312</v>
      </c>
      <c r="AM44" s="142">
        <v>49198.49</v>
      </c>
      <c r="AN44" s="142">
        <v>14741.51</v>
      </c>
      <c r="AO44" s="142">
        <v>63940</v>
      </c>
      <c r="AP44" s="142">
        <v>2801.51</v>
      </c>
      <c r="AQ44" s="142">
        <v>54.49</v>
      </c>
      <c r="AR44" s="142">
        <v>2856</v>
      </c>
      <c r="AS44" s="142">
        <v>2801.51</v>
      </c>
      <c r="AT44" s="142">
        <v>54.49</v>
      </c>
      <c r="AU44" s="142">
        <v>2856</v>
      </c>
      <c r="AV44" s="139">
        <v>24</v>
      </c>
      <c r="AW44" s="139"/>
      <c r="AX44" s="139"/>
      <c r="AY44" s="139"/>
      <c r="AZ44" s="139"/>
      <c r="BA44" s="139"/>
      <c r="BB44" s="139" t="s">
        <v>277</v>
      </c>
      <c r="BC44" s="139" t="s">
        <v>250</v>
      </c>
      <c r="BD44" s="139"/>
      <c r="BE44" s="142">
        <v>0</v>
      </c>
      <c r="BF44" s="139" t="s">
        <v>682</v>
      </c>
      <c r="BG44" s="139" t="s">
        <v>684</v>
      </c>
      <c r="BH44" s="134" t="s">
        <v>336</v>
      </c>
      <c r="BI44" s="134" t="s">
        <v>100</v>
      </c>
      <c r="BJ44" s="132">
        <v>46211</v>
      </c>
      <c r="BK44" s="38" t="s">
        <v>104</v>
      </c>
      <c r="BL44" s="134" t="s">
        <v>109</v>
      </c>
      <c r="BM44" s="136" t="s">
        <v>181</v>
      </c>
      <c r="BN44" s="38" t="s">
        <v>223</v>
      </c>
      <c r="BO44" s="38"/>
      <c r="BP44" s="133"/>
      <c r="BQ44" s="137" t="s">
        <v>672</v>
      </c>
    </row>
    <row r="45" spans="1:69" ht="26" hidden="1" x14ac:dyDescent="0.35">
      <c r="A45" s="123">
        <v>187</v>
      </c>
      <c r="B45" s="139" t="s">
        <v>256</v>
      </c>
      <c r="C45" s="139" t="s">
        <v>257</v>
      </c>
      <c r="D45" s="139" t="s">
        <v>255</v>
      </c>
      <c r="E45" s="139" t="s">
        <v>317</v>
      </c>
      <c r="F45" s="139" t="s">
        <v>317</v>
      </c>
      <c r="G45" s="139" t="s">
        <v>318</v>
      </c>
      <c r="H45" s="139" t="s">
        <v>319</v>
      </c>
      <c r="I45" s="139">
        <v>129700</v>
      </c>
      <c r="J45" s="139" t="s">
        <v>408</v>
      </c>
      <c r="K45" s="139">
        <v>129700</v>
      </c>
      <c r="L45" s="139" t="s">
        <v>374</v>
      </c>
      <c r="M45" s="139" t="s">
        <v>375</v>
      </c>
      <c r="N45" s="139">
        <v>221032</v>
      </c>
      <c r="O45" s="139" t="s">
        <v>685</v>
      </c>
      <c r="P45" s="139">
        <v>513704</v>
      </c>
      <c r="Q45" s="139" t="s">
        <v>686</v>
      </c>
      <c r="R45" s="139" t="s">
        <v>273</v>
      </c>
      <c r="S45" s="139" t="s">
        <v>687</v>
      </c>
      <c r="T45" s="139" t="s">
        <v>687</v>
      </c>
      <c r="U45" s="139" t="s">
        <v>274</v>
      </c>
      <c r="V45" s="139" t="s">
        <v>287</v>
      </c>
      <c r="W45" s="139">
        <v>541</v>
      </c>
      <c r="X45" s="139" t="s">
        <v>302</v>
      </c>
      <c r="Y45" s="139">
        <v>349456498</v>
      </c>
      <c r="Z45" s="139" t="s">
        <v>688</v>
      </c>
      <c r="AA45" s="139" t="s">
        <v>689</v>
      </c>
      <c r="AB45" s="142">
        <v>33402</v>
      </c>
      <c r="AC45" s="139" t="s">
        <v>369</v>
      </c>
      <c r="AD45" s="139">
        <v>24</v>
      </c>
      <c r="AE45" s="139" t="s">
        <v>330</v>
      </c>
      <c r="AF45" s="139" t="s">
        <v>403</v>
      </c>
      <c r="AG45" s="139" t="s">
        <v>690</v>
      </c>
      <c r="AH45" s="139" t="s">
        <v>276</v>
      </c>
      <c r="AI45" s="139" t="s">
        <v>691</v>
      </c>
      <c r="AJ45" s="142">
        <v>1577</v>
      </c>
      <c r="AK45" s="142">
        <v>1800</v>
      </c>
      <c r="AL45" s="143" t="s">
        <v>692</v>
      </c>
      <c r="AM45" s="142">
        <v>26566.29</v>
      </c>
      <c r="AN45" s="142">
        <v>9210.7099999999991</v>
      </c>
      <c r="AO45" s="142">
        <v>35777</v>
      </c>
      <c r="AP45" s="142">
        <v>6835.71</v>
      </c>
      <c r="AQ45" s="142">
        <v>364.29</v>
      </c>
      <c r="AR45" s="142">
        <v>7200</v>
      </c>
      <c r="AS45" s="142">
        <v>6835.71</v>
      </c>
      <c r="AT45" s="142">
        <v>364.29</v>
      </c>
      <c r="AU45" s="142">
        <v>7200</v>
      </c>
      <c r="AV45" s="139">
        <v>44</v>
      </c>
      <c r="AW45" s="139"/>
      <c r="AX45" s="139"/>
      <c r="AY45" s="139"/>
      <c r="AZ45" s="139"/>
      <c r="BA45" s="139"/>
      <c r="BB45" s="139" t="s">
        <v>277</v>
      </c>
      <c r="BC45" s="139" t="s">
        <v>250</v>
      </c>
      <c r="BD45" s="139"/>
      <c r="BE45" s="142">
        <v>0</v>
      </c>
      <c r="BF45" s="139" t="s">
        <v>687</v>
      </c>
      <c r="BG45" s="139" t="s">
        <v>693</v>
      </c>
      <c r="BH45" s="144" t="s">
        <v>336</v>
      </c>
      <c r="BI45" s="134" t="s">
        <v>100</v>
      </c>
      <c r="BJ45" s="144">
        <v>46210</v>
      </c>
      <c r="BK45" s="38" t="s">
        <v>104</v>
      </c>
      <c r="BL45" s="134" t="s">
        <v>119</v>
      </c>
      <c r="BM45" s="136" t="s">
        <v>181</v>
      </c>
      <c r="BN45" s="38" t="s">
        <v>223</v>
      </c>
      <c r="BO45" s="38"/>
      <c r="BP45" s="133"/>
      <c r="BQ45" s="137" t="s">
        <v>694</v>
      </c>
    </row>
    <row r="46" spans="1:69" ht="26" hidden="1" x14ac:dyDescent="0.35">
      <c r="A46" s="123">
        <v>450</v>
      </c>
      <c r="B46" s="139" t="s">
        <v>256</v>
      </c>
      <c r="C46" s="139" t="s">
        <v>257</v>
      </c>
      <c r="D46" s="139" t="s">
        <v>255</v>
      </c>
      <c r="E46" s="139" t="s">
        <v>317</v>
      </c>
      <c r="F46" s="139" t="s">
        <v>317</v>
      </c>
      <c r="G46" s="139" t="s">
        <v>318</v>
      </c>
      <c r="H46" s="139" t="s">
        <v>319</v>
      </c>
      <c r="I46" s="139">
        <v>129700</v>
      </c>
      <c r="J46" s="139" t="s">
        <v>408</v>
      </c>
      <c r="K46" s="139">
        <v>129700</v>
      </c>
      <c r="L46" s="139" t="s">
        <v>374</v>
      </c>
      <c r="M46" s="139" t="s">
        <v>375</v>
      </c>
      <c r="N46" s="139">
        <v>361205</v>
      </c>
      <c r="O46" s="139" t="s">
        <v>695</v>
      </c>
      <c r="P46" s="139">
        <v>519735</v>
      </c>
      <c r="Q46" s="139" t="s">
        <v>696</v>
      </c>
      <c r="R46" s="139" t="s">
        <v>273</v>
      </c>
      <c r="S46" s="139" t="s">
        <v>697</v>
      </c>
      <c r="T46" s="139" t="s">
        <v>697</v>
      </c>
      <c r="U46" s="139" t="s">
        <v>301</v>
      </c>
      <c r="V46" s="139" t="s">
        <v>275</v>
      </c>
      <c r="W46" s="139">
        <v>0</v>
      </c>
      <c r="X46" s="139" t="s">
        <v>278</v>
      </c>
      <c r="Y46" s="139">
        <v>357909479</v>
      </c>
      <c r="Z46" s="139" t="s">
        <v>698</v>
      </c>
      <c r="AA46" s="139" t="s">
        <v>590</v>
      </c>
      <c r="AB46" s="142">
        <v>52000</v>
      </c>
      <c r="AC46" s="139" t="s">
        <v>369</v>
      </c>
      <c r="AD46" s="139">
        <v>24</v>
      </c>
      <c r="AE46" s="139" t="s">
        <v>289</v>
      </c>
      <c r="AF46" s="139" t="s">
        <v>699</v>
      </c>
      <c r="AG46" s="139" t="s">
        <v>700</v>
      </c>
      <c r="AH46" s="139" t="s">
        <v>276</v>
      </c>
      <c r="AI46" s="139" t="s">
        <v>281</v>
      </c>
      <c r="AJ46" s="142">
        <v>2780</v>
      </c>
      <c r="AK46" s="142">
        <v>2780</v>
      </c>
      <c r="AL46" s="143" t="s">
        <v>300</v>
      </c>
      <c r="AM46" s="142">
        <v>46557.06</v>
      </c>
      <c r="AN46" s="142">
        <v>14602.94</v>
      </c>
      <c r="AO46" s="142">
        <v>61160</v>
      </c>
      <c r="AP46" s="142">
        <v>5442.94</v>
      </c>
      <c r="AQ46" s="142">
        <v>171.06</v>
      </c>
      <c r="AR46" s="142">
        <v>5614</v>
      </c>
      <c r="AS46" s="142">
        <v>2675.61</v>
      </c>
      <c r="AT46" s="142">
        <v>104.39</v>
      </c>
      <c r="AU46" s="142">
        <v>2780</v>
      </c>
      <c r="AV46" s="139">
        <v>23</v>
      </c>
      <c r="AW46" s="139"/>
      <c r="AX46" s="139"/>
      <c r="AY46" s="139"/>
      <c r="AZ46" s="139"/>
      <c r="BA46" s="139"/>
      <c r="BB46" s="139" t="s">
        <v>277</v>
      </c>
      <c r="BC46" s="139" t="s">
        <v>250</v>
      </c>
      <c r="BD46" s="139"/>
      <c r="BE46" s="142">
        <v>0</v>
      </c>
      <c r="BF46" s="139" t="s">
        <v>697</v>
      </c>
      <c r="BG46" s="139" t="s">
        <v>701</v>
      </c>
      <c r="BH46" s="134" t="s">
        <v>336</v>
      </c>
      <c r="BI46" s="134" t="s">
        <v>100</v>
      </c>
      <c r="BJ46" s="132">
        <v>46210</v>
      </c>
      <c r="BK46" s="38" t="s">
        <v>103</v>
      </c>
      <c r="BL46" s="134" t="s">
        <v>108</v>
      </c>
      <c r="BM46" s="136" t="s">
        <v>180</v>
      </c>
      <c r="BN46" s="38" t="s">
        <v>223</v>
      </c>
      <c r="BO46" s="38"/>
      <c r="BP46" s="133"/>
      <c r="BQ46" s="137" t="s">
        <v>702</v>
      </c>
    </row>
    <row r="47" spans="1:69" ht="26" hidden="1" x14ac:dyDescent="0.35">
      <c r="A47" s="123">
        <v>446</v>
      </c>
      <c r="B47" s="139" t="s">
        <v>256</v>
      </c>
      <c r="C47" s="139" t="s">
        <v>257</v>
      </c>
      <c r="D47" s="139" t="s">
        <v>255</v>
      </c>
      <c r="E47" s="139" t="s">
        <v>317</v>
      </c>
      <c r="F47" s="139" t="s">
        <v>317</v>
      </c>
      <c r="G47" s="139" t="s">
        <v>318</v>
      </c>
      <c r="H47" s="139" t="s">
        <v>319</v>
      </c>
      <c r="I47" s="139">
        <v>129990</v>
      </c>
      <c r="J47" s="139" t="s">
        <v>408</v>
      </c>
      <c r="K47" s="139">
        <v>129990</v>
      </c>
      <c r="L47" s="139" t="s">
        <v>321</v>
      </c>
      <c r="M47" s="139" t="s">
        <v>322</v>
      </c>
      <c r="N47" s="139">
        <v>370243</v>
      </c>
      <c r="O47" s="139" t="s">
        <v>703</v>
      </c>
      <c r="P47" s="139">
        <v>538409</v>
      </c>
      <c r="Q47" s="139" t="s">
        <v>704</v>
      </c>
      <c r="R47" s="139" t="s">
        <v>273</v>
      </c>
      <c r="S47" s="139" t="s">
        <v>705</v>
      </c>
      <c r="T47" s="139" t="s">
        <v>705</v>
      </c>
      <c r="U47" s="139" t="s">
        <v>292</v>
      </c>
      <c r="V47" s="139" t="s">
        <v>275</v>
      </c>
      <c r="W47" s="139">
        <v>0</v>
      </c>
      <c r="X47" s="139" t="s">
        <v>278</v>
      </c>
      <c r="Y47" s="139">
        <v>357891378</v>
      </c>
      <c r="Z47" s="139" t="s">
        <v>706</v>
      </c>
      <c r="AA47" s="139" t="s">
        <v>590</v>
      </c>
      <c r="AB47" s="142">
        <v>40000</v>
      </c>
      <c r="AC47" s="139" t="s">
        <v>369</v>
      </c>
      <c r="AD47" s="139">
        <v>24</v>
      </c>
      <c r="AE47" s="139" t="s">
        <v>279</v>
      </c>
      <c r="AF47" s="139" t="s">
        <v>304</v>
      </c>
      <c r="AG47" s="139" t="s">
        <v>707</v>
      </c>
      <c r="AH47" s="139" t="s">
        <v>280</v>
      </c>
      <c r="AI47" s="139" t="s">
        <v>281</v>
      </c>
      <c r="AJ47" s="142">
        <v>2130</v>
      </c>
      <c r="AK47" s="142">
        <v>2130</v>
      </c>
      <c r="AL47" s="143" t="s">
        <v>708</v>
      </c>
      <c r="AM47" s="142">
        <v>29701.24</v>
      </c>
      <c r="AN47" s="142">
        <v>10768.76</v>
      </c>
      <c r="AO47" s="142">
        <v>40470</v>
      </c>
      <c r="AP47" s="142">
        <v>10298.76</v>
      </c>
      <c r="AQ47" s="142">
        <v>653.24</v>
      </c>
      <c r="AR47" s="142">
        <v>10952</v>
      </c>
      <c r="AS47" s="142">
        <v>7923.92</v>
      </c>
      <c r="AT47" s="142">
        <v>596.08000000000004</v>
      </c>
      <c r="AU47" s="142">
        <v>8520</v>
      </c>
      <c r="AV47" s="139">
        <v>23</v>
      </c>
      <c r="AW47" s="139"/>
      <c r="AX47" s="139"/>
      <c r="AY47" s="139"/>
      <c r="AZ47" s="139"/>
      <c r="BA47" s="139"/>
      <c r="BB47" s="139" t="s">
        <v>277</v>
      </c>
      <c r="BC47" s="139" t="s">
        <v>250</v>
      </c>
      <c r="BD47" s="139"/>
      <c r="BE47" s="142">
        <v>0</v>
      </c>
      <c r="BF47" s="139" t="s">
        <v>705</v>
      </c>
      <c r="BG47" s="139" t="s">
        <v>709</v>
      </c>
      <c r="BH47" s="134" t="s">
        <v>336</v>
      </c>
      <c r="BI47" s="134" t="s">
        <v>100</v>
      </c>
      <c r="BJ47" s="132">
        <v>46210</v>
      </c>
      <c r="BK47" s="38" t="s">
        <v>103</v>
      </c>
      <c r="BL47" s="134" t="s">
        <v>108</v>
      </c>
      <c r="BM47" s="136" t="s">
        <v>180</v>
      </c>
      <c r="BN47" s="38" t="s">
        <v>223</v>
      </c>
      <c r="BO47" s="38"/>
      <c r="BP47" s="133"/>
      <c r="BQ47" s="137" t="s">
        <v>710</v>
      </c>
    </row>
    <row r="48" spans="1:69" ht="26" hidden="1" x14ac:dyDescent="0.35">
      <c r="A48" s="123">
        <v>193</v>
      </c>
      <c r="B48" s="139" t="s">
        <v>256</v>
      </c>
      <c r="C48" s="139" t="s">
        <v>257</v>
      </c>
      <c r="D48" s="139" t="s">
        <v>255</v>
      </c>
      <c r="E48" s="139" t="s">
        <v>317</v>
      </c>
      <c r="F48" s="139" t="s">
        <v>317</v>
      </c>
      <c r="G48" s="139" t="s">
        <v>318</v>
      </c>
      <c r="H48" s="139" t="s">
        <v>319</v>
      </c>
      <c r="I48" s="139">
        <v>132671</v>
      </c>
      <c r="J48" s="139" t="s">
        <v>458</v>
      </c>
      <c r="K48" s="139">
        <v>132671</v>
      </c>
      <c r="L48" s="139" t="s">
        <v>321</v>
      </c>
      <c r="M48" s="139" t="s">
        <v>322</v>
      </c>
      <c r="N48" s="139">
        <v>382355</v>
      </c>
      <c r="O48" s="139" t="s">
        <v>711</v>
      </c>
      <c r="P48" s="139">
        <v>562041</v>
      </c>
      <c r="Q48" s="139" t="s">
        <v>712</v>
      </c>
      <c r="R48" s="139" t="s">
        <v>273</v>
      </c>
      <c r="S48" s="139" t="s">
        <v>713</v>
      </c>
      <c r="T48" s="139" t="s">
        <v>713</v>
      </c>
      <c r="U48" s="139" t="s">
        <v>292</v>
      </c>
      <c r="V48" s="139" t="s">
        <v>287</v>
      </c>
      <c r="W48" s="139">
        <v>541</v>
      </c>
      <c r="X48" s="139" t="s">
        <v>278</v>
      </c>
      <c r="Y48" s="139">
        <v>350523918</v>
      </c>
      <c r="Z48" s="139" t="s">
        <v>714</v>
      </c>
      <c r="AA48" s="139" t="s">
        <v>715</v>
      </c>
      <c r="AB48" s="142">
        <v>30934</v>
      </c>
      <c r="AC48" s="139" t="s">
        <v>425</v>
      </c>
      <c r="AD48" s="139">
        <v>12</v>
      </c>
      <c r="AE48" s="139" t="s">
        <v>330</v>
      </c>
      <c r="AF48" s="139" t="s">
        <v>716</v>
      </c>
      <c r="AG48" s="139" t="s">
        <v>717</v>
      </c>
      <c r="AH48" s="139" t="s">
        <v>276</v>
      </c>
      <c r="AI48" s="139" t="s">
        <v>483</v>
      </c>
      <c r="AJ48" s="142">
        <v>3396</v>
      </c>
      <c r="AK48" s="142">
        <v>2950</v>
      </c>
      <c r="AL48" s="143" t="s">
        <v>718</v>
      </c>
      <c r="AM48" s="142">
        <v>22443.200000000001</v>
      </c>
      <c r="AN48" s="142">
        <v>4602.8</v>
      </c>
      <c r="AO48" s="142">
        <v>27046</v>
      </c>
      <c r="AP48" s="142">
        <v>8490.7999999999993</v>
      </c>
      <c r="AQ48" s="142">
        <v>309.2</v>
      </c>
      <c r="AR48" s="142">
        <v>8800</v>
      </c>
      <c r="AS48" s="142">
        <v>8490.7999999999993</v>
      </c>
      <c r="AT48" s="142">
        <v>309.2</v>
      </c>
      <c r="AU48" s="142">
        <v>8800</v>
      </c>
      <c r="AV48" s="139">
        <v>41</v>
      </c>
      <c r="AW48" s="139"/>
      <c r="AX48" s="139"/>
      <c r="AY48" s="139"/>
      <c r="AZ48" s="139"/>
      <c r="BA48" s="139"/>
      <c r="BB48" s="139" t="s">
        <v>277</v>
      </c>
      <c r="BC48" s="139" t="s">
        <v>250</v>
      </c>
      <c r="BD48" s="139"/>
      <c r="BE48" s="142">
        <v>0</v>
      </c>
      <c r="BF48" s="139" t="s">
        <v>713</v>
      </c>
      <c r="BG48" s="139" t="s">
        <v>719</v>
      </c>
      <c r="BH48" s="144" t="s">
        <v>336</v>
      </c>
      <c r="BI48" s="134" t="s">
        <v>100</v>
      </c>
      <c r="BJ48" s="144">
        <v>46210</v>
      </c>
      <c r="BK48" s="38" t="s">
        <v>104</v>
      </c>
      <c r="BL48" s="134" t="s">
        <v>119</v>
      </c>
      <c r="BM48" s="136" t="s">
        <v>181</v>
      </c>
      <c r="BN48" s="38" t="s">
        <v>223</v>
      </c>
      <c r="BO48" s="38"/>
      <c r="BP48" s="133"/>
      <c r="BQ48" s="137" t="s">
        <v>694</v>
      </c>
    </row>
    <row r="49" spans="1:69" ht="26" hidden="1" x14ac:dyDescent="0.35">
      <c r="A49" s="123">
        <v>583</v>
      </c>
      <c r="B49" s="139" t="s">
        <v>256</v>
      </c>
      <c r="C49" s="139" t="s">
        <v>257</v>
      </c>
      <c r="D49" s="139" t="s">
        <v>255</v>
      </c>
      <c r="E49" s="139" t="s">
        <v>317</v>
      </c>
      <c r="F49" s="139" t="s">
        <v>317</v>
      </c>
      <c r="G49" s="139" t="s">
        <v>318</v>
      </c>
      <c r="H49" s="139" t="s">
        <v>319</v>
      </c>
      <c r="I49" s="139">
        <v>129990</v>
      </c>
      <c r="J49" s="139" t="s">
        <v>408</v>
      </c>
      <c r="K49" s="139">
        <v>129990</v>
      </c>
      <c r="L49" s="139" t="s">
        <v>321</v>
      </c>
      <c r="M49" s="139" t="s">
        <v>322</v>
      </c>
      <c r="N49" s="139">
        <v>221050</v>
      </c>
      <c r="O49" s="139" t="s">
        <v>656</v>
      </c>
      <c r="P49" s="139">
        <v>508154</v>
      </c>
      <c r="Q49" s="139" t="s">
        <v>657</v>
      </c>
      <c r="R49" s="139" t="s">
        <v>283</v>
      </c>
      <c r="S49" s="139" t="s">
        <v>658</v>
      </c>
      <c r="T49" s="139" t="s">
        <v>658</v>
      </c>
      <c r="U49" s="139" t="s">
        <v>292</v>
      </c>
      <c r="V49" s="139" t="s">
        <v>275</v>
      </c>
      <c r="W49" s="139">
        <v>0</v>
      </c>
      <c r="X49" s="139" t="s">
        <v>278</v>
      </c>
      <c r="Y49" s="139">
        <v>358922042</v>
      </c>
      <c r="Z49" s="139" t="s">
        <v>659</v>
      </c>
      <c r="AA49" s="139" t="s">
        <v>720</v>
      </c>
      <c r="AB49" s="142">
        <v>40000</v>
      </c>
      <c r="AC49" s="139" t="s">
        <v>369</v>
      </c>
      <c r="AD49" s="139">
        <v>18</v>
      </c>
      <c r="AE49" s="139" t="s">
        <v>284</v>
      </c>
      <c r="AF49" s="139" t="s">
        <v>660</v>
      </c>
      <c r="AG49" s="139" t="s">
        <v>308</v>
      </c>
      <c r="AH49" s="139" t="s">
        <v>276</v>
      </c>
      <c r="AI49" s="139" t="s">
        <v>622</v>
      </c>
      <c r="AJ49" s="142">
        <v>2680</v>
      </c>
      <c r="AK49" s="142">
        <v>2680</v>
      </c>
      <c r="AL49" s="143" t="s">
        <v>721</v>
      </c>
      <c r="AM49" s="142">
        <v>30089.33</v>
      </c>
      <c r="AN49" s="142">
        <v>7430.67</v>
      </c>
      <c r="AO49" s="142">
        <v>37520</v>
      </c>
      <c r="AP49" s="142">
        <v>9910.67</v>
      </c>
      <c r="AQ49" s="142">
        <v>515.33000000000004</v>
      </c>
      <c r="AR49" s="142">
        <v>10426</v>
      </c>
      <c r="AS49" s="142">
        <v>9910.67</v>
      </c>
      <c r="AT49" s="142">
        <v>515.33000000000004</v>
      </c>
      <c r="AU49" s="142">
        <v>10426</v>
      </c>
      <c r="AV49" s="139">
        <v>21</v>
      </c>
      <c r="AW49" s="139"/>
      <c r="AX49" s="139"/>
      <c r="AY49" s="139"/>
      <c r="AZ49" s="139"/>
      <c r="BA49" s="139"/>
      <c r="BB49" s="139" t="s">
        <v>277</v>
      </c>
      <c r="BC49" s="139" t="s">
        <v>250</v>
      </c>
      <c r="BD49" s="139"/>
      <c r="BE49" s="142">
        <v>0</v>
      </c>
      <c r="BF49" s="139" t="s">
        <v>658</v>
      </c>
      <c r="BG49" s="139" t="s">
        <v>663</v>
      </c>
      <c r="BH49" s="134" t="s">
        <v>336</v>
      </c>
      <c r="BI49" s="134" t="s">
        <v>100</v>
      </c>
      <c r="BJ49" s="132">
        <v>46210</v>
      </c>
      <c r="BK49" s="38" t="s">
        <v>103</v>
      </c>
      <c r="BL49" s="134" t="s">
        <v>108</v>
      </c>
      <c r="BM49" s="136" t="s">
        <v>180</v>
      </c>
      <c r="BN49" s="38" t="s">
        <v>223</v>
      </c>
      <c r="BO49" s="38"/>
      <c r="BP49" s="133"/>
      <c r="BQ49" s="137" t="s">
        <v>722</v>
      </c>
    </row>
    <row r="50" spans="1:69" hidden="1" x14ac:dyDescent="0.35">
      <c r="A50" s="123">
        <v>675</v>
      </c>
      <c r="B50" s="139" t="s">
        <v>256</v>
      </c>
      <c r="C50" s="139" t="s">
        <v>257</v>
      </c>
      <c r="D50" s="139" t="s">
        <v>255</v>
      </c>
      <c r="E50" s="139" t="s">
        <v>317</v>
      </c>
      <c r="F50" s="139" t="s">
        <v>317</v>
      </c>
      <c r="G50" s="139" t="s">
        <v>318</v>
      </c>
      <c r="H50" s="139" t="s">
        <v>319</v>
      </c>
      <c r="I50" s="139">
        <v>129990</v>
      </c>
      <c r="J50" s="139" t="s">
        <v>408</v>
      </c>
      <c r="K50" s="139">
        <v>129990</v>
      </c>
      <c r="L50" s="139" t="s">
        <v>321</v>
      </c>
      <c r="M50" s="139" t="s">
        <v>322</v>
      </c>
      <c r="N50" s="139">
        <v>220483</v>
      </c>
      <c r="O50" s="139" t="s">
        <v>723</v>
      </c>
      <c r="P50" s="139">
        <v>506997</v>
      </c>
      <c r="Q50" s="139" t="s">
        <v>724</v>
      </c>
      <c r="R50" s="139" t="s">
        <v>273</v>
      </c>
      <c r="S50" s="139" t="s">
        <v>725</v>
      </c>
      <c r="T50" s="139" t="s">
        <v>725</v>
      </c>
      <c r="U50" s="139" t="s">
        <v>291</v>
      </c>
      <c r="V50" s="139" t="s">
        <v>275</v>
      </c>
      <c r="W50" s="139">
        <v>0</v>
      </c>
      <c r="X50" s="139" t="s">
        <v>278</v>
      </c>
      <c r="Y50" s="139">
        <v>359748733</v>
      </c>
      <c r="Z50" s="139" t="s">
        <v>726</v>
      </c>
      <c r="AA50" s="139" t="s">
        <v>727</v>
      </c>
      <c r="AB50" s="142">
        <v>75000</v>
      </c>
      <c r="AC50" s="139" t="s">
        <v>369</v>
      </c>
      <c r="AD50" s="139">
        <v>24</v>
      </c>
      <c r="AE50" s="139" t="s">
        <v>728</v>
      </c>
      <c r="AF50" s="139" t="s">
        <v>454</v>
      </c>
      <c r="AG50" s="139" t="s">
        <v>729</v>
      </c>
      <c r="AH50" s="139" t="s">
        <v>276</v>
      </c>
      <c r="AI50" s="139" t="s">
        <v>282</v>
      </c>
      <c r="AJ50" s="142">
        <v>4000</v>
      </c>
      <c r="AK50" s="142">
        <v>4000</v>
      </c>
      <c r="AL50" s="143" t="s">
        <v>613</v>
      </c>
      <c r="AM50" s="142">
        <v>20757.12</v>
      </c>
      <c r="AN50" s="142">
        <v>11612.88</v>
      </c>
      <c r="AO50" s="142">
        <v>32370</v>
      </c>
      <c r="AP50" s="142">
        <v>54242.879999999997</v>
      </c>
      <c r="AQ50" s="142">
        <v>9803.1200000000008</v>
      </c>
      <c r="AR50" s="142">
        <v>64046</v>
      </c>
      <c r="AS50" s="142">
        <v>2885.42</v>
      </c>
      <c r="AT50" s="142">
        <v>744.58</v>
      </c>
      <c r="AU50" s="142">
        <v>3630</v>
      </c>
      <c r="AV50" s="139">
        <v>9</v>
      </c>
      <c r="AW50" s="139"/>
      <c r="AX50" s="139"/>
      <c r="AY50" s="139"/>
      <c r="AZ50" s="139"/>
      <c r="BA50" s="139"/>
      <c r="BB50" s="139" t="s">
        <v>277</v>
      </c>
      <c r="BC50" s="139" t="s">
        <v>250</v>
      </c>
      <c r="BD50" s="139"/>
      <c r="BE50" s="142">
        <v>0</v>
      </c>
      <c r="BF50" s="139" t="s">
        <v>725</v>
      </c>
      <c r="BG50" s="139" t="s">
        <v>730</v>
      </c>
      <c r="BH50" s="134" t="s">
        <v>336</v>
      </c>
      <c r="BI50" s="132" t="s">
        <v>100</v>
      </c>
      <c r="BJ50" s="132">
        <v>46211</v>
      </c>
      <c r="BK50" s="128" t="s">
        <v>104</v>
      </c>
      <c r="BL50" s="126" t="s">
        <v>119</v>
      </c>
      <c r="BM50" s="129" t="s">
        <v>181</v>
      </c>
      <c r="BN50" s="128" t="s">
        <v>223</v>
      </c>
      <c r="BO50" s="128"/>
      <c r="BP50" s="130"/>
      <c r="BQ50" s="131" t="s">
        <v>337</v>
      </c>
    </row>
    <row r="51" spans="1:69" ht="23" hidden="1" x14ac:dyDescent="0.35">
      <c r="A51" s="123">
        <v>733</v>
      </c>
      <c r="B51" s="139" t="s">
        <v>256</v>
      </c>
      <c r="C51" s="139" t="s">
        <v>257</v>
      </c>
      <c r="D51" s="139" t="s">
        <v>255</v>
      </c>
      <c r="E51" s="139" t="s">
        <v>317</v>
      </c>
      <c r="F51" s="139" t="s">
        <v>317</v>
      </c>
      <c r="G51" s="139" t="s">
        <v>318</v>
      </c>
      <c r="H51" s="139" t="s">
        <v>319</v>
      </c>
      <c r="I51" s="139">
        <v>129700</v>
      </c>
      <c r="J51" s="139" t="s">
        <v>408</v>
      </c>
      <c r="K51" s="139">
        <v>129700</v>
      </c>
      <c r="L51" s="139" t="s">
        <v>374</v>
      </c>
      <c r="M51" s="139" t="s">
        <v>375</v>
      </c>
      <c r="N51" s="139">
        <v>224470</v>
      </c>
      <c r="O51" s="139" t="s">
        <v>731</v>
      </c>
      <c r="P51" s="139">
        <v>295893</v>
      </c>
      <c r="Q51" s="139" t="s">
        <v>732</v>
      </c>
      <c r="R51" s="139" t="s">
        <v>273</v>
      </c>
      <c r="S51" s="139" t="s">
        <v>733</v>
      </c>
      <c r="T51" s="139" t="s">
        <v>733</v>
      </c>
      <c r="U51" s="139" t="s">
        <v>285</v>
      </c>
      <c r="V51" s="139" t="s">
        <v>275</v>
      </c>
      <c r="W51" s="139">
        <v>0</v>
      </c>
      <c r="X51" s="139" t="s">
        <v>278</v>
      </c>
      <c r="Y51" s="139">
        <v>359919061</v>
      </c>
      <c r="Z51" s="139" t="s">
        <v>734</v>
      </c>
      <c r="AA51" s="139" t="s">
        <v>735</v>
      </c>
      <c r="AB51" s="142">
        <v>70000</v>
      </c>
      <c r="AC51" s="139" t="s">
        <v>369</v>
      </c>
      <c r="AD51" s="139">
        <v>24</v>
      </c>
      <c r="AE51" s="139" t="s">
        <v>289</v>
      </c>
      <c r="AF51" s="139" t="s">
        <v>736</v>
      </c>
      <c r="AG51" s="139" t="s">
        <v>737</v>
      </c>
      <c r="AH51" s="139" t="s">
        <v>280</v>
      </c>
      <c r="AI51" s="139" t="s">
        <v>738</v>
      </c>
      <c r="AJ51" s="142">
        <v>3770</v>
      </c>
      <c r="AK51" s="142">
        <v>3770</v>
      </c>
      <c r="AL51" s="143" t="s">
        <v>290</v>
      </c>
      <c r="AM51" s="142">
        <v>13743.29</v>
      </c>
      <c r="AN51" s="142">
        <v>8876.7099999999991</v>
      </c>
      <c r="AO51" s="142">
        <v>22620</v>
      </c>
      <c r="AP51" s="142">
        <v>56256.71</v>
      </c>
      <c r="AQ51" s="142">
        <v>12440.29</v>
      </c>
      <c r="AR51" s="142">
        <v>68697</v>
      </c>
      <c r="AS51" s="142">
        <v>2567.8000000000002</v>
      </c>
      <c r="AT51" s="142">
        <v>1202.2</v>
      </c>
      <c r="AU51" s="142">
        <v>3770</v>
      </c>
      <c r="AV51" s="139">
        <v>7</v>
      </c>
      <c r="AW51" s="139"/>
      <c r="AX51" s="139"/>
      <c r="AY51" s="139"/>
      <c r="AZ51" s="139"/>
      <c r="BA51" s="139"/>
      <c r="BB51" s="139" t="s">
        <v>277</v>
      </c>
      <c r="BC51" s="139" t="s">
        <v>250</v>
      </c>
      <c r="BD51" s="139"/>
      <c r="BE51" s="142">
        <v>0</v>
      </c>
      <c r="BF51" s="139" t="s">
        <v>733</v>
      </c>
      <c r="BG51" s="139" t="s">
        <v>739</v>
      </c>
      <c r="BH51" s="134" t="s">
        <v>336</v>
      </c>
      <c r="BI51" s="132" t="s">
        <v>100</v>
      </c>
      <c r="BJ51" s="132">
        <v>46210</v>
      </c>
      <c r="BK51" s="128" t="s">
        <v>104</v>
      </c>
      <c r="BL51" s="126" t="s">
        <v>119</v>
      </c>
      <c r="BM51" s="129" t="s">
        <v>181</v>
      </c>
      <c r="BN51" s="128" t="s">
        <v>223</v>
      </c>
      <c r="BO51" s="128"/>
      <c r="BP51" s="130"/>
      <c r="BQ51" s="131" t="s">
        <v>337</v>
      </c>
    </row>
    <row r="52" spans="1:69" ht="23" hidden="1" x14ac:dyDescent="0.35">
      <c r="A52" s="123">
        <v>763</v>
      </c>
      <c r="B52" s="139" t="s">
        <v>256</v>
      </c>
      <c r="C52" s="139" t="s">
        <v>257</v>
      </c>
      <c r="D52" s="139" t="s">
        <v>255</v>
      </c>
      <c r="E52" s="139" t="s">
        <v>317</v>
      </c>
      <c r="F52" s="139" t="s">
        <v>317</v>
      </c>
      <c r="G52" s="139" t="s">
        <v>318</v>
      </c>
      <c r="H52" s="139" t="s">
        <v>319</v>
      </c>
      <c r="I52" s="139">
        <v>129700</v>
      </c>
      <c r="J52" s="139" t="s">
        <v>408</v>
      </c>
      <c r="K52" s="139">
        <v>129700</v>
      </c>
      <c r="L52" s="139" t="s">
        <v>374</v>
      </c>
      <c r="M52" s="139" t="s">
        <v>375</v>
      </c>
      <c r="N52" s="139">
        <v>221032</v>
      </c>
      <c r="O52" s="139" t="s">
        <v>685</v>
      </c>
      <c r="P52" s="139">
        <v>291581</v>
      </c>
      <c r="Q52" s="139" t="s">
        <v>740</v>
      </c>
      <c r="R52" s="139" t="s">
        <v>273</v>
      </c>
      <c r="S52" s="139" t="s">
        <v>741</v>
      </c>
      <c r="T52" s="139" t="s">
        <v>741</v>
      </c>
      <c r="U52" s="139" t="s">
        <v>292</v>
      </c>
      <c r="V52" s="139" t="s">
        <v>275</v>
      </c>
      <c r="W52" s="139">
        <v>0</v>
      </c>
      <c r="X52" s="139" t="s">
        <v>278</v>
      </c>
      <c r="Y52" s="139">
        <v>359995635</v>
      </c>
      <c r="Z52" s="139" t="s">
        <v>742</v>
      </c>
      <c r="AA52" s="139" t="s">
        <v>743</v>
      </c>
      <c r="AB52" s="142">
        <v>42000</v>
      </c>
      <c r="AC52" s="139" t="s">
        <v>369</v>
      </c>
      <c r="AD52" s="139">
        <v>24</v>
      </c>
      <c r="AE52" s="139" t="s">
        <v>289</v>
      </c>
      <c r="AF52" s="139" t="s">
        <v>744</v>
      </c>
      <c r="AG52" s="139" t="s">
        <v>745</v>
      </c>
      <c r="AH52" s="139" t="s">
        <v>276</v>
      </c>
      <c r="AI52" s="139" t="s">
        <v>738</v>
      </c>
      <c r="AJ52" s="142">
        <v>2260</v>
      </c>
      <c r="AK52" s="142">
        <v>2260</v>
      </c>
      <c r="AL52" s="143" t="s">
        <v>309</v>
      </c>
      <c r="AM52" s="142">
        <v>8965.4</v>
      </c>
      <c r="AN52" s="142">
        <v>4594.6000000000004</v>
      </c>
      <c r="AO52" s="142">
        <v>13560</v>
      </c>
      <c r="AP52" s="142">
        <v>33034.6</v>
      </c>
      <c r="AQ52" s="142">
        <v>7132.4</v>
      </c>
      <c r="AR52" s="142">
        <v>40167</v>
      </c>
      <c r="AS52" s="142">
        <v>1554.06</v>
      </c>
      <c r="AT52" s="142">
        <v>705.94</v>
      </c>
      <c r="AU52" s="142">
        <v>2260</v>
      </c>
      <c r="AV52" s="139">
        <v>7</v>
      </c>
      <c r="AW52" s="139"/>
      <c r="AX52" s="139"/>
      <c r="AY52" s="139"/>
      <c r="AZ52" s="139"/>
      <c r="BA52" s="139"/>
      <c r="BB52" s="139" t="s">
        <v>277</v>
      </c>
      <c r="BC52" s="139" t="s">
        <v>250</v>
      </c>
      <c r="BD52" s="139"/>
      <c r="BE52" s="142">
        <v>0</v>
      </c>
      <c r="BF52" s="139" t="s">
        <v>741</v>
      </c>
      <c r="BG52" s="139" t="s">
        <v>746</v>
      </c>
      <c r="BH52" s="134" t="s">
        <v>336</v>
      </c>
      <c r="BI52" s="132" t="s">
        <v>100</v>
      </c>
      <c r="BJ52" s="132">
        <v>46211</v>
      </c>
      <c r="BK52" s="128" t="s">
        <v>104</v>
      </c>
      <c r="BL52" s="126" t="s">
        <v>119</v>
      </c>
      <c r="BM52" s="129" t="s">
        <v>181</v>
      </c>
      <c r="BN52" s="128" t="s">
        <v>223</v>
      </c>
      <c r="BO52" s="128"/>
      <c r="BP52" s="130"/>
      <c r="BQ52" s="131" t="s">
        <v>337</v>
      </c>
    </row>
    <row r="53" spans="1:69" ht="23" hidden="1" x14ac:dyDescent="0.35">
      <c r="A53" s="123">
        <v>775</v>
      </c>
      <c r="B53" s="139" t="s">
        <v>256</v>
      </c>
      <c r="C53" s="139" t="s">
        <v>257</v>
      </c>
      <c r="D53" s="139" t="s">
        <v>255</v>
      </c>
      <c r="E53" s="139" t="s">
        <v>317</v>
      </c>
      <c r="F53" s="139" t="s">
        <v>317</v>
      </c>
      <c r="G53" s="139" t="s">
        <v>318</v>
      </c>
      <c r="H53" s="139" t="s">
        <v>319</v>
      </c>
      <c r="I53" s="139">
        <v>133212</v>
      </c>
      <c r="J53" s="139" t="s">
        <v>363</v>
      </c>
      <c r="K53" s="139">
        <v>133212</v>
      </c>
      <c r="L53" s="139" t="s">
        <v>321</v>
      </c>
      <c r="M53" s="139" t="s">
        <v>322</v>
      </c>
      <c r="N53" s="139">
        <v>221588</v>
      </c>
      <c r="O53" s="139" t="s">
        <v>364</v>
      </c>
      <c r="P53" s="139">
        <v>444192</v>
      </c>
      <c r="Q53" s="139" t="s">
        <v>365</v>
      </c>
      <c r="R53" s="139" t="s">
        <v>273</v>
      </c>
      <c r="S53" s="139" t="s">
        <v>747</v>
      </c>
      <c r="T53" s="139" t="s">
        <v>747</v>
      </c>
      <c r="U53" s="139" t="s">
        <v>292</v>
      </c>
      <c r="V53" s="139" t="s">
        <v>275</v>
      </c>
      <c r="W53" s="139">
        <v>0</v>
      </c>
      <c r="X53" s="139" t="s">
        <v>278</v>
      </c>
      <c r="Y53" s="139">
        <v>360070297</v>
      </c>
      <c r="Z53" s="139" t="s">
        <v>748</v>
      </c>
      <c r="AA53" s="139" t="s">
        <v>749</v>
      </c>
      <c r="AB53" s="142">
        <v>50000</v>
      </c>
      <c r="AC53" s="139" t="s">
        <v>369</v>
      </c>
      <c r="AD53" s="139">
        <v>24</v>
      </c>
      <c r="AE53" s="139" t="s">
        <v>289</v>
      </c>
      <c r="AF53" s="139" t="s">
        <v>750</v>
      </c>
      <c r="AG53" s="139" t="s">
        <v>751</v>
      </c>
      <c r="AH53" s="139" t="s">
        <v>276</v>
      </c>
      <c r="AI53" s="139" t="s">
        <v>752</v>
      </c>
      <c r="AJ53" s="142">
        <v>2690</v>
      </c>
      <c r="AK53" s="142">
        <v>2690</v>
      </c>
      <c r="AL53" s="143" t="s">
        <v>309</v>
      </c>
      <c r="AM53" s="142">
        <v>8702.0400000000009</v>
      </c>
      <c r="AN53" s="142">
        <v>4747.96</v>
      </c>
      <c r="AO53" s="142">
        <v>13450</v>
      </c>
      <c r="AP53" s="142">
        <v>41297.96</v>
      </c>
      <c r="AQ53" s="142">
        <v>9473.0400000000009</v>
      </c>
      <c r="AR53" s="142">
        <v>50771</v>
      </c>
      <c r="AS53" s="142">
        <v>1807.47</v>
      </c>
      <c r="AT53" s="142">
        <v>882.53</v>
      </c>
      <c r="AU53" s="142">
        <v>2690</v>
      </c>
      <c r="AV53" s="139">
        <v>6</v>
      </c>
      <c r="AW53" s="139"/>
      <c r="AX53" s="139"/>
      <c r="AY53" s="139"/>
      <c r="AZ53" s="139"/>
      <c r="BA53" s="139"/>
      <c r="BB53" s="139" t="s">
        <v>277</v>
      </c>
      <c r="BC53" s="139" t="s">
        <v>250</v>
      </c>
      <c r="BD53" s="139"/>
      <c r="BE53" s="142">
        <v>0</v>
      </c>
      <c r="BF53" s="139" t="s">
        <v>747</v>
      </c>
      <c r="BG53" s="139" t="s">
        <v>753</v>
      </c>
      <c r="BH53" s="134" t="s">
        <v>336</v>
      </c>
      <c r="BI53" s="132" t="s">
        <v>100</v>
      </c>
      <c r="BJ53" s="132">
        <v>46210</v>
      </c>
      <c r="BK53" s="128" t="s">
        <v>104</v>
      </c>
      <c r="BL53" s="126" t="s">
        <v>119</v>
      </c>
      <c r="BM53" s="129" t="s">
        <v>181</v>
      </c>
      <c r="BN53" s="128" t="s">
        <v>223</v>
      </c>
      <c r="BO53" s="128"/>
      <c r="BP53" s="130"/>
      <c r="BQ53" s="131" t="s">
        <v>337</v>
      </c>
    </row>
    <row r="54" spans="1:69" ht="23" hidden="1" x14ac:dyDescent="0.35">
      <c r="A54" s="123">
        <v>804</v>
      </c>
      <c r="B54" s="139" t="s">
        <v>256</v>
      </c>
      <c r="C54" s="139" t="s">
        <v>257</v>
      </c>
      <c r="D54" s="139" t="s">
        <v>255</v>
      </c>
      <c r="E54" s="139" t="s">
        <v>317</v>
      </c>
      <c r="F54" s="139" t="s">
        <v>317</v>
      </c>
      <c r="G54" s="139" t="s">
        <v>318</v>
      </c>
      <c r="H54" s="139" t="s">
        <v>319</v>
      </c>
      <c r="I54" s="139">
        <v>129700</v>
      </c>
      <c r="J54" s="139" t="s">
        <v>408</v>
      </c>
      <c r="K54" s="139">
        <v>129700</v>
      </c>
      <c r="L54" s="139" t="s">
        <v>374</v>
      </c>
      <c r="M54" s="139" t="s">
        <v>375</v>
      </c>
      <c r="N54" s="139">
        <v>369769</v>
      </c>
      <c r="O54" s="139" t="s">
        <v>754</v>
      </c>
      <c r="P54" s="139">
        <v>576224</v>
      </c>
      <c r="Q54" s="139" t="s">
        <v>755</v>
      </c>
      <c r="R54" s="139" t="s">
        <v>273</v>
      </c>
      <c r="S54" s="139" t="s">
        <v>756</v>
      </c>
      <c r="T54" s="139" t="s">
        <v>756</v>
      </c>
      <c r="U54" s="139" t="s">
        <v>292</v>
      </c>
      <c r="V54" s="139" t="s">
        <v>275</v>
      </c>
      <c r="W54" s="139">
        <v>0</v>
      </c>
      <c r="X54" s="139" t="s">
        <v>278</v>
      </c>
      <c r="Y54" s="139">
        <v>360150202</v>
      </c>
      <c r="Z54" s="139" t="s">
        <v>757</v>
      </c>
      <c r="AA54" s="139" t="s">
        <v>758</v>
      </c>
      <c r="AB54" s="142">
        <v>70000</v>
      </c>
      <c r="AC54" s="139" t="s">
        <v>369</v>
      </c>
      <c r="AD54" s="139">
        <v>24</v>
      </c>
      <c r="AE54" s="139" t="s">
        <v>728</v>
      </c>
      <c r="AF54" s="139" t="s">
        <v>471</v>
      </c>
      <c r="AG54" s="139" t="s">
        <v>472</v>
      </c>
      <c r="AH54" s="139" t="s">
        <v>276</v>
      </c>
      <c r="AI54" s="139" t="s">
        <v>612</v>
      </c>
      <c r="AJ54" s="142">
        <v>3740</v>
      </c>
      <c r="AK54" s="142">
        <v>3740</v>
      </c>
      <c r="AL54" s="143" t="s">
        <v>613</v>
      </c>
      <c r="AM54" s="142">
        <v>10209.74</v>
      </c>
      <c r="AN54" s="142">
        <v>6750.26</v>
      </c>
      <c r="AO54" s="142">
        <v>16960</v>
      </c>
      <c r="AP54" s="142">
        <v>59790.26</v>
      </c>
      <c r="AQ54" s="142">
        <v>12854.74</v>
      </c>
      <c r="AR54" s="142">
        <v>72645</v>
      </c>
      <c r="AS54" s="142">
        <v>1740</v>
      </c>
      <c r="AT54" s="142">
        <v>0</v>
      </c>
      <c r="AU54" s="142">
        <v>1740</v>
      </c>
      <c r="AV54" s="139">
        <v>5</v>
      </c>
      <c r="AW54" s="139"/>
      <c r="AX54" s="139"/>
      <c r="AY54" s="139"/>
      <c r="AZ54" s="139"/>
      <c r="BA54" s="139"/>
      <c r="BB54" s="139" t="s">
        <v>277</v>
      </c>
      <c r="BC54" s="139" t="s">
        <v>250</v>
      </c>
      <c r="BD54" s="139"/>
      <c r="BE54" s="142">
        <v>0</v>
      </c>
      <c r="BF54" s="139" t="s">
        <v>756</v>
      </c>
      <c r="BG54" s="139" t="s">
        <v>759</v>
      </c>
      <c r="BH54" s="134" t="s">
        <v>336</v>
      </c>
      <c r="BI54" s="132" t="s">
        <v>100</v>
      </c>
      <c r="BJ54" s="132">
        <v>46211</v>
      </c>
      <c r="BK54" s="128" t="s">
        <v>104</v>
      </c>
      <c r="BL54" s="126" t="s">
        <v>119</v>
      </c>
      <c r="BM54" s="129" t="s">
        <v>181</v>
      </c>
      <c r="BN54" s="128" t="s">
        <v>223</v>
      </c>
      <c r="BO54" s="128"/>
      <c r="BP54" s="130"/>
      <c r="BQ54" s="131" t="s">
        <v>337</v>
      </c>
    </row>
    <row r="55" spans="1:69" ht="23" hidden="1" x14ac:dyDescent="0.35">
      <c r="A55" s="123">
        <v>865</v>
      </c>
      <c r="B55" s="139" t="s">
        <v>256</v>
      </c>
      <c r="C55" s="139" t="s">
        <v>257</v>
      </c>
      <c r="D55" s="139" t="s">
        <v>255</v>
      </c>
      <c r="E55" s="139" t="s">
        <v>317</v>
      </c>
      <c r="F55" s="139" t="s">
        <v>317</v>
      </c>
      <c r="G55" s="139" t="s">
        <v>318</v>
      </c>
      <c r="H55" s="139" t="s">
        <v>319</v>
      </c>
      <c r="I55" s="139">
        <v>129700</v>
      </c>
      <c r="J55" s="139" t="s">
        <v>408</v>
      </c>
      <c r="K55" s="139">
        <v>129700</v>
      </c>
      <c r="L55" s="139" t="s">
        <v>321</v>
      </c>
      <c r="M55" s="139" t="s">
        <v>322</v>
      </c>
      <c r="N55" s="139">
        <v>365571</v>
      </c>
      <c r="O55" s="139" t="s">
        <v>760</v>
      </c>
      <c r="P55" s="139">
        <v>529353</v>
      </c>
      <c r="Q55" s="139" t="s">
        <v>761</v>
      </c>
      <c r="R55" s="139" t="s">
        <v>273</v>
      </c>
      <c r="S55" s="139" t="s">
        <v>762</v>
      </c>
      <c r="T55" s="139" t="s">
        <v>762</v>
      </c>
      <c r="U55" s="139" t="s">
        <v>291</v>
      </c>
      <c r="V55" s="139" t="s">
        <v>275</v>
      </c>
      <c r="W55" s="139">
        <v>0</v>
      </c>
      <c r="X55" s="139" t="s">
        <v>278</v>
      </c>
      <c r="Y55" s="139">
        <v>360317352</v>
      </c>
      <c r="Z55" s="139" t="s">
        <v>763</v>
      </c>
      <c r="AA55" s="139" t="s">
        <v>764</v>
      </c>
      <c r="AB55" s="142">
        <v>50000</v>
      </c>
      <c r="AC55" s="139" t="s">
        <v>369</v>
      </c>
      <c r="AD55" s="139">
        <v>24</v>
      </c>
      <c r="AE55" s="139" t="s">
        <v>279</v>
      </c>
      <c r="AF55" s="139" t="s">
        <v>765</v>
      </c>
      <c r="AG55" s="139" t="s">
        <v>766</v>
      </c>
      <c r="AH55" s="139" t="s">
        <v>280</v>
      </c>
      <c r="AI55" s="139" t="s">
        <v>767</v>
      </c>
      <c r="AJ55" s="142">
        <v>2690</v>
      </c>
      <c r="AK55" s="142">
        <v>2690</v>
      </c>
      <c r="AL55" s="143" t="s">
        <v>290</v>
      </c>
      <c r="AM55" s="142">
        <v>5344.92</v>
      </c>
      <c r="AN55" s="142">
        <v>2725.08</v>
      </c>
      <c r="AO55" s="142">
        <v>8070</v>
      </c>
      <c r="AP55" s="142">
        <v>44655.08</v>
      </c>
      <c r="AQ55" s="142">
        <v>11311.92</v>
      </c>
      <c r="AR55" s="142">
        <v>55967</v>
      </c>
      <c r="AS55" s="142">
        <v>1735.73</v>
      </c>
      <c r="AT55" s="142">
        <v>954.27</v>
      </c>
      <c r="AU55" s="142">
        <v>2690</v>
      </c>
      <c r="AV55" s="139">
        <v>4</v>
      </c>
      <c r="AW55" s="139"/>
      <c r="AX55" s="139"/>
      <c r="AY55" s="139"/>
      <c r="AZ55" s="139"/>
      <c r="BA55" s="139"/>
      <c r="BB55" s="139" t="s">
        <v>277</v>
      </c>
      <c r="BC55" s="139" t="s">
        <v>250</v>
      </c>
      <c r="BD55" s="139"/>
      <c r="BE55" s="142">
        <v>0</v>
      </c>
      <c r="BF55" s="139" t="s">
        <v>762</v>
      </c>
      <c r="BG55" s="139" t="s">
        <v>768</v>
      </c>
      <c r="BH55" s="134" t="s">
        <v>336</v>
      </c>
      <c r="BI55" s="132" t="s">
        <v>100</v>
      </c>
      <c r="BJ55" s="132">
        <v>46210</v>
      </c>
      <c r="BK55" s="128" t="s">
        <v>104</v>
      </c>
      <c r="BL55" s="126" t="s">
        <v>119</v>
      </c>
      <c r="BM55" s="129" t="s">
        <v>181</v>
      </c>
      <c r="BN55" s="128" t="s">
        <v>223</v>
      </c>
      <c r="BO55" s="128"/>
      <c r="BP55" s="130"/>
      <c r="BQ55" s="131" t="s">
        <v>337</v>
      </c>
    </row>
    <row r="56" spans="1:69" hidden="1" x14ac:dyDescent="0.35">
      <c r="A56" s="123">
        <v>868</v>
      </c>
      <c r="B56" s="139" t="s">
        <v>256</v>
      </c>
      <c r="C56" s="139" t="s">
        <v>257</v>
      </c>
      <c r="D56" s="139" t="s">
        <v>255</v>
      </c>
      <c r="E56" s="139" t="s">
        <v>317</v>
      </c>
      <c r="F56" s="139" t="s">
        <v>317</v>
      </c>
      <c r="G56" s="139" t="s">
        <v>318</v>
      </c>
      <c r="H56" s="139" t="s">
        <v>319</v>
      </c>
      <c r="I56" s="139">
        <v>129990</v>
      </c>
      <c r="J56" s="139" t="s">
        <v>408</v>
      </c>
      <c r="K56" s="139">
        <v>129990</v>
      </c>
      <c r="L56" s="139" t="s">
        <v>321</v>
      </c>
      <c r="M56" s="139" t="s">
        <v>322</v>
      </c>
      <c r="N56" s="139">
        <v>221050</v>
      </c>
      <c r="O56" s="139" t="s">
        <v>656</v>
      </c>
      <c r="P56" s="139">
        <v>507185</v>
      </c>
      <c r="Q56" s="139" t="s">
        <v>769</v>
      </c>
      <c r="R56" s="139" t="s">
        <v>273</v>
      </c>
      <c r="S56" s="139" t="s">
        <v>770</v>
      </c>
      <c r="T56" s="139" t="s">
        <v>770</v>
      </c>
      <c r="U56" s="139" t="s">
        <v>274</v>
      </c>
      <c r="V56" s="139" t="s">
        <v>275</v>
      </c>
      <c r="W56" s="139">
        <v>0</v>
      </c>
      <c r="X56" s="139" t="s">
        <v>278</v>
      </c>
      <c r="Y56" s="139">
        <v>360331326</v>
      </c>
      <c r="Z56" s="139" t="s">
        <v>771</v>
      </c>
      <c r="AA56" s="139" t="s">
        <v>772</v>
      </c>
      <c r="AB56" s="142">
        <v>65000</v>
      </c>
      <c r="AC56" s="139" t="s">
        <v>369</v>
      </c>
      <c r="AD56" s="139">
        <v>24</v>
      </c>
      <c r="AE56" s="139" t="s">
        <v>728</v>
      </c>
      <c r="AF56" s="139" t="s">
        <v>435</v>
      </c>
      <c r="AG56" s="139" t="s">
        <v>773</v>
      </c>
      <c r="AH56" s="139" t="s">
        <v>276</v>
      </c>
      <c r="AI56" s="139" t="s">
        <v>767</v>
      </c>
      <c r="AJ56" s="142">
        <v>3470</v>
      </c>
      <c r="AK56" s="142">
        <v>3470</v>
      </c>
      <c r="AL56" s="143" t="s">
        <v>290</v>
      </c>
      <c r="AM56" s="142">
        <v>7143.66</v>
      </c>
      <c r="AN56" s="142">
        <v>3266.34</v>
      </c>
      <c r="AO56" s="142">
        <v>10410</v>
      </c>
      <c r="AP56" s="142">
        <v>57856.34</v>
      </c>
      <c r="AQ56" s="142">
        <v>13989.66</v>
      </c>
      <c r="AR56" s="142">
        <v>71846</v>
      </c>
      <c r="AS56" s="142">
        <v>2281.17</v>
      </c>
      <c r="AT56" s="142">
        <v>1188.83</v>
      </c>
      <c r="AU56" s="142">
        <v>3470</v>
      </c>
      <c r="AV56" s="139">
        <v>4</v>
      </c>
      <c r="AW56" s="139"/>
      <c r="AX56" s="139"/>
      <c r="AY56" s="139"/>
      <c r="AZ56" s="139"/>
      <c r="BA56" s="139"/>
      <c r="BB56" s="139" t="s">
        <v>277</v>
      </c>
      <c r="BC56" s="139" t="s">
        <v>250</v>
      </c>
      <c r="BD56" s="139"/>
      <c r="BE56" s="142">
        <v>0</v>
      </c>
      <c r="BF56" s="139" t="s">
        <v>770</v>
      </c>
      <c r="BG56" s="139" t="s">
        <v>774</v>
      </c>
      <c r="BH56" s="134" t="s">
        <v>336</v>
      </c>
      <c r="BI56" s="132" t="s">
        <v>100</v>
      </c>
      <c r="BJ56" s="132">
        <v>46211</v>
      </c>
      <c r="BK56" s="128" t="s">
        <v>104</v>
      </c>
      <c r="BL56" s="126" t="s">
        <v>119</v>
      </c>
      <c r="BM56" s="129" t="s">
        <v>181</v>
      </c>
      <c r="BN56" s="128" t="s">
        <v>223</v>
      </c>
      <c r="BO56" s="128"/>
      <c r="BP56" s="130"/>
      <c r="BQ56" s="131" t="s">
        <v>337</v>
      </c>
    </row>
    <row r="57" spans="1:69" ht="30" customHeight="1" x14ac:dyDescent="0.35"/>
    <row r="58" spans="1:69" x14ac:dyDescent="0.35"/>
    <row r="59" spans="1:69" x14ac:dyDescent="0.35"/>
    <row r="60" spans="1:69" x14ac:dyDescent="0.35"/>
    <row r="61" spans="1:69" x14ac:dyDescent="0.35"/>
    <row r="62" spans="1:69" x14ac:dyDescent="0.35"/>
    <row r="63" spans="1:69" x14ac:dyDescent="0.35"/>
    <row r="64" spans="1:69" x14ac:dyDescent="0.35"/>
    <row r="65" x14ac:dyDescent="0.35"/>
    <row r="66" x14ac:dyDescent="0.35"/>
    <row r="67" x14ac:dyDescent="0.35"/>
    <row r="68" x14ac:dyDescent="0.35"/>
    <row r="69" x14ac:dyDescent="0.35"/>
    <row r="70" x14ac:dyDescent="0.35"/>
    <row r="71" x14ac:dyDescent="0.35"/>
    <row r="72" x14ac:dyDescent="0.35"/>
    <row r="73" x14ac:dyDescent="0.35"/>
    <row r="74" x14ac:dyDescent="0.35"/>
    <row r="75" x14ac:dyDescent="0.35"/>
    <row r="76" x14ac:dyDescent="0.35"/>
    <row r="77" x14ac:dyDescent="0.35"/>
    <row r="78" x14ac:dyDescent="0.35"/>
    <row r="79" x14ac:dyDescent="0.35"/>
    <row r="80" x14ac:dyDescent="0.35"/>
    <row r="81" x14ac:dyDescent="0.35"/>
    <row r="82" x14ac:dyDescent="0.35"/>
    <row r="83" x14ac:dyDescent="0.35"/>
    <row r="84" x14ac:dyDescent="0.35"/>
    <row r="85" x14ac:dyDescent="0.35"/>
    <row r="86" x14ac:dyDescent="0.35"/>
    <row r="87" x14ac:dyDescent="0.35"/>
    <row r="88" x14ac:dyDescent="0.35"/>
    <row r="89" x14ac:dyDescent="0.35"/>
    <row r="90" x14ac:dyDescent="0.35"/>
    <row r="91" x14ac:dyDescent="0.35"/>
    <row r="92" x14ac:dyDescent="0.35"/>
    <row r="93" x14ac:dyDescent="0.35"/>
    <row r="94" x14ac:dyDescent="0.35"/>
    <row r="95" x14ac:dyDescent="0.35"/>
    <row r="96" x14ac:dyDescent="0.35"/>
    <row r="97" x14ac:dyDescent="0.35"/>
    <row r="98" x14ac:dyDescent="0.35"/>
    <row r="99" x14ac:dyDescent="0.35"/>
    <row r="100" x14ac:dyDescent="0.35"/>
    <row r="101" x14ac:dyDescent="0.35"/>
    <row r="102" x14ac:dyDescent="0.35"/>
    <row r="103" x14ac:dyDescent="0.35"/>
    <row r="104" x14ac:dyDescent="0.35"/>
    <row r="105" x14ac:dyDescent="0.35"/>
    <row r="106" x14ac:dyDescent="0.35"/>
    <row r="107" x14ac:dyDescent="0.35"/>
    <row r="108" x14ac:dyDescent="0.35"/>
    <row r="109" x14ac:dyDescent="0.35"/>
    <row r="110" x14ac:dyDescent="0.35"/>
    <row r="111" x14ac:dyDescent="0.35"/>
    <row r="112" x14ac:dyDescent="0.35"/>
    <row r="113" x14ac:dyDescent="0.35"/>
    <row r="114" x14ac:dyDescent="0.35"/>
    <row r="115" x14ac:dyDescent="0.35"/>
    <row r="116" x14ac:dyDescent="0.35"/>
    <row r="117" x14ac:dyDescent="0.35"/>
    <row r="118" x14ac:dyDescent="0.35"/>
    <row r="119" x14ac:dyDescent="0.35"/>
    <row r="120" x14ac:dyDescent="0.35"/>
    <row r="121" x14ac:dyDescent="0.35"/>
    <row r="122" x14ac:dyDescent="0.35"/>
    <row r="123" x14ac:dyDescent="0.35"/>
    <row r="124" x14ac:dyDescent="0.35"/>
    <row r="125" x14ac:dyDescent="0.35"/>
    <row r="126" x14ac:dyDescent="0.35"/>
    <row r="127" x14ac:dyDescent="0.35"/>
    <row r="128" x14ac:dyDescent="0.35"/>
    <row r="129" x14ac:dyDescent="0.35"/>
    <row r="130" x14ac:dyDescent="0.35"/>
    <row r="131" x14ac:dyDescent="0.35"/>
    <row r="132" x14ac:dyDescent="0.35"/>
    <row r="133" x14ac:dyDescent="0.35"/>
    <row r="134" x14ac:dyDescent="0.35"/>
    <row r="135" x14ac:dyDescent="0.35"/>
    <row r="136" x14ac:dyDescent="0.35"/>
    <row r="137" x14ac:dyDescent="0.35"/>
    <row r="138" x14ac:dyDescent="0.35"/>
    <row r="139" x14ac:dyDescent="0.35"/>
    <row r="140" x14ac:dyDescent="0.35"/>
    <row r="141" x14ac:dyDescent="0.35"/>
    <row r="142" x14ac:dyDescent="0.35"/>
    <row r="143" x14ac:dyDescent="0.35"/>
    <row r="144" x14ac:dyDescent="0.35"/>
    <row r="145" x14ac:dyDescent="0.35"/>
    <row r="146" x14ac:dyDescent="0.35"/>
    <row r="147" x14ac:dyDescent="0.35"/>
    <row r="148" x14ac:dyDescent="0.35"/>
    <row r="149" x14ac:dyDescent="0.35"/>
    <row r="150" x14ac:dyDescent="0.35"/>
    <row r="151" x14ac:dyDescent="0.35"/>
    <row r="152" x14ac:dyDescent="0.35"/>
    <row r="153" x14ac:dyDescent="0.35"/>
    <row r="154" x14ac:dyDescent="0.35"/>
    <row r="155" x14ac:dyDescent="0.35"/>
    <row r="156" x14ac:dyDescent="0.35"/>
    <row r="157" x14ac:dyDescent="0.35"/>
    <row r="158" x14ac:dyDescent="0.35"/>
    <row r="159" x14ac:dyDescent="0.35"/>
    <row r="160" x14ac:dyDescent="0.35"/>
    <row r="161" x14ac:dyDescent="0.35"/>
    <row r="162" x14ac:dyDescent="0.35"/>
    <row r="163" x14ac:dyDescent="0.35"/>
    <row r="164" x14ac:dyDescent="0.35"/>
    <row r="165" x14ac:dyDescent="0.35"/>
    <row r="166" x14ac:dyDescent="0.35"/>
    <row r="167" x14ac:dyDescent="0.35"/>
    <row r="168" x14ac:dyDescent="0.35"/>
    <row r="169" x14ac:dyDescent="0.35"/>
    <row r="170" x14ac:dyDescent="0.35"/>
    <row r="171" x14ac:dyDescent="0.35"/>
    <row r="172" x14ac:dyDescent="0.35"/>
    <row r="173" x14ac:dyDescent="0.35"/>
    <row r="174" x14ac:dyDescent="0.35"/>
    <row r="175" x14ac:dyDescent="0.35"/>
    <row r="176" x14ac:dyDescent="0.35"/>
    <row r="177" x14ac:dyDescent="0.35"/>
    <row r="178" x14ac:dyDescent="0.35"/>
    <row r="179" x14ac:dyDescent="0.35"/>
    <row r="180" x14ac:dyDescent="0.35"/>
    <row r="181" x14ac:dyDescent="0.35"/>
    <row r="182" x14ac:dyDescent="0.35"/>
    <row r="183" x14ac:dyDescent="0.35"/>
    <row r="184" x14ac:dyDescent="0.35"/>
    <row r="185" x14ac:dyDescent="0.35"/>
    <row r="186" x14ac:dyDescent="0.35"/>
    <row r="187" x14ac:dyDescent="0.35"/>
    <row r="188" x14ac:dyDescent="0.35"/>
    <row r="189" x14ac:dyDescent="0.35"/>
    <row r="190" x14ac:dyDescent="0.35"/>
    <row r="191" x14ac:dyDescent="0.35"/>
    <row r="192" x14ac:dyDescent="0.35"/>
    <row r="193" x14ac:dyDescent="0.35"/>
    <row r="194" x14ac:dyDescent="0.35"/>
    <row r="195" x14ac:dyDescent="0.35"/>
    <row r="196" x14ac:dyDescent="0.35"/>
    <row r="197" x14ac:dyDescent="0.35"/>
    <row r="198" x14ac:dyDescent="0.35"/>
    <row r="199" x14ac:dyDescent="0.35"/>
    <row r="200" x14ac:dyDescent="0.35"/>
    <row r="201" x14ac:dyDescent="0.35"/>
    <row r="202" x14ac:dyDescent="0.35"/>
    <row r="203" x14ac:dyDescent="0.35"/>
    <row r="204" x14ac:dyDescent="0.35"/>
    <row r="205" x14ac:dyDescent="0.35"/>
    <row r="206" x14ac:dyDescent="0.35"/>
    <row r="207" x14ac:dyDescent="0.35"/>
    <row r="208" x14ac:dyDescent="0.35"/>
    <row r="209" x14ac:dyDescent="0.35"/>
    <row r="210" x14ac:dyDescent="0.35"/>
    <row r="211" x14ac:dyDescent="0.35"/>
    <row r="212" x14ac:dyDescent="0.35"/>
    <row r="213" x14ac:dyDescent="0.35"/>
    <row r="214" x14ac:dyDescent="0.35"/>
    <row r="215" x14ac:dyDescent="0.35"/>
    <row r="216" x14ac:dyDescent="0.35"/>
    <row r="217" x14ac:dyDescent="0.35"/>
    <row r="218" x14ac:dyDescent="0.35"/>
    <row r="219" x14ac:dyDescent="0.35"/>
    <row r="220" x14ac:dyDescent="0.35"/>
    <row r="221" x14ac:dyDescent="0.35"/>
    <row r="222" x14ac:dyDescent="0.35"/>
    <row r="223" x14ac:dyDescent="0.35"/>
    <row r="224" x14ac:dyDescent="0.35"/>
    <row r="225" x14ac:dyDescent="0.35"/>
    <row r="226" x14ac:dyDescent="0.35"/>
    <row r="227" x14ac:dyDescent="0.35"/>
    <row r="228" x14ac:dyDescent="0.35"/>
    <row r="229" x14ac:dyDescent="0.35"/>
    <row r="230" x14ac:dyDescent="0.35"/>
    <row r="231" x14ac:dyDescent="0.35"/>
    <row r="232" x14ac:dyDescent="0.35"/>
    <row r="233" x14ac:dyDescent="0.35"/>
    <row r="234" x14ac:dyDescent="0.35"/>
    <row r="235" x14ac:dyDescent="0.35"/>
    <row r="236" x14ac:dyDescent="0.35"/>
    <row r="237" x14ac:dyDescent="0.35"/>
    <row r="238" x14ac:dyDescent="0.35"/>
    <row r="239" x14ac:dyDescent="0.35"/>
    <row r="240" x14ac:dyDescent="0.35"/>
    <row r="241" x14ac:dyDescent="0.35"/>
    <row r="242" x14ac:dyDescent="0.35"/>
    <row r="243" x14ac:dyDescent="0.35"/>
    <row r="244" x14ac:dyDescent="0.35"/>
    <row r="245" x14ac:dyDescent="0.35"/>
    <row r="246" x14ac:dyDescent="0.35"/>
    <row r="247" x14ac:dyDescent="0.35"/>
    <row r="248" x14ac:dyDescent="0.35"/>
    <row r="249" x14ac:dyDescent="0.35"/>
    <row r="250" x14ac:dyDescent="0.35"/>
    <row r="251" x14ac:dyDescent="0.35"/>
    <row r="252" x14ac:dyDescent="0.35"/>
    <row r="253" x14ac:dyDescent="0.35"/>
    <row r="254" x14ac:dyDescent="0.35"/>
    <row r="255" x14ac:dyDescent="0.35"/>
    <row r="256" x14ac:dyDescent="0.35"/>
    <row r="257" x14ac:dyDescent="0.35"/>
    <row r="258" x14ac:dyDescent="0.35"/>
    <row r="259" x14ac:dyDescent="0.35"/>
    <row r="260" x14ac:dyDescent="0.35"/>
    <row r="261" x14ac:dyDescent="0.35"/>
    <row r="262" x14ac:dyDescent="0.35"/>
    <row r="263" x14ac:dyDescent="0.35"/>
    <row r="264" x14ac:dyDescent="0.35"/>
    <row r="265" x14ac:dyDescent="0.35"/>
    <row r="266" x14ac:dyDescent="0.35"/>
    <row r="267" x14ac:dyDescent="0.35"/>
    <row r="268" x14ac:dyDescent="0.35"/>
    <row r="269" x14ac:dyDescent="0.35"/>
    <row r="270" x14ac:dyDescent="0.35"/>
    <row r="271" x14ac:dyDescent="0.35"/>
    <row r="272" x14ac:dyDescent="0.35"/>
    <row r="273" x14ac:dyDescent="0.35"/>
    <row r="274" x14ac:dyDescent="0.35"/>
    <row r="275" x14ac:dyDescent="0.35"/>
    <row r="276" x14ac:dyDescent="0.35"/>
    <row r="277" x14ac:dyDescent="0.35"/>
    <row r="278" x14ac:dyDescent="0.35"/>
    <row r="279" x14ac:dyDescent="0.35"/>
    <row r="280" x14ac:dyDescent="0.35"/>
    <row r="281" x14ac:dyDescent="0.35"/>
    <row r="282" x14ac:dyDescent="0.35"/>
    <row r="283" x14ac:dyDescent="0.35"/>
    <row r="284" x14ac:dyDescent="0.35"/>
    <row r="285" x14ac:dyDescent="0.35"/>
    <row r="286" x14ac:dyDescent="0.35"/>
    <row r="287" x14ac:dyDescent="0.35"/>
    <row r="288" x14ac:dyDescent="0.35"/>
    <row r="289" x14ac:dyDescent="0.35"/>
    <row r="290" x14ac:dyDescent="0.35"/>
    <row r="291" x14ac:dyDescent="0.35"/>
    <row r="292" x14ac:dyDescent="0.35"/>
    <row r="293" x14ac:dyDescent="0.35"/>
    <row r="294" x14ac:dyDescent="0.35"/>
    <row r="295" x14ac:dyDescent="0.35"/>
    <row r="296" x14ac:dyDescent="0.35"/>
    <row r="297" x14ac:dyDescent="0.35"/>
    <row r="298" x14ac:dyDescent="0.35"/>
    <row r="299" x14ac:dyDescent="0.35"/>
    <row r="300" x14ac:dyDescent="0.35"/>
    <row r="301" x14ac:dyDescent="0.35"/>
    <row r="302" x14ac:dyDescent="0.35"/>
    <row r="303" x14ac:dyDescent="0.35"/>
    <row r="304" x14ac:dyDescent="0.35"/>
    <row r="305" x14ac:dyDescent="0.35"/>
    <row r="306" x14ac:dyDescent="0.35"/>
    <row r="307" x14ac:dyDescent="0.35"/>
    <row r="308" x14ac:dyDescent="0.35"/>
    <row r="309" x14ac:dyDescent="0.35"/>
    <row r="310" x14ac:dyDescent="0.35"/>
    <row r="311" x14ac:dyDescent="0.35"/>
    <row r="312" x14ac:dyDescent="0.35"/>
    <row r="313" x14ac:dyDescent="0.35"/>
    <row r="314" x14ac:dyDescent="0.35"/>
    <row r="315" x14ac:dyDescent="0.35"/>
    <row r="316" x14ac:dyDescent="0.35"/>
    <row r="317" x14ac:dyDescent="0.35"/>
    <row r="318" x14ac:dyDescent="0.35"/>
    <row r="319" x14ac:dyDescent="0.35"/>
    <row r="320" x14ac:dyDescent="0.35"/>
    <row r="321" x14ac:dyDescent="0.35"/>
    <row r="322" x14ac:dyDescent="0.35"/>
    <row r="323" x14ac:dyDescent="0.35"/>
    <row r="324" x14ac:dyDescent="0.35"/>
    <row r="325" x14ac:dyDescent="0.35"/>
    <row r="326" x14ac:dyDescent="0.35"/>
    <row r="327" x14ac:dyDescent="0.35"/>
    <row r="328" x14ac:dyDescent="0.35"/>
    <row r="329" x14ac:dyDescent="0.35"/>
    <row r="330" x14ac:dyDescent="0.35"/>
    <row r="331" x14ac:dyDescent="0.35"/>
    <row r="332" x14ac:dyDescent="0.35"/>
    <row r="333" x14ac:dyDescent="0.35"/>
    <row r="334" x14ac:dyDescent="0.35"/>
    <row r="335" x14ac:dyDescent="0.35"/>
    <row r="336" x14ac:dyDescent="0.35"/>
    <row r="337" x14ac:dyDescent="0.35"/>
    <row r="338" x14ac:dyDescent="0.35"/>
    <row r="339" x14ac:dyDescent="0.35"/>
    <row r="340" x14ac:dyDescent="0.35"/>
    <row r="341" x14ac:dyDescent="0.35"/>
    <row r="342" x14ac:dyDescent="0.35"/>
    <row r="343" x14ac:dyDescent="0.35"/>
    <row r="344" x14ac:dyDescent="0.35"/>
    <row r="345" x14ac:dyDescent="0.35"/>
    <row r="346" x14ac:dyDescent="0.35"/>
    <row r="347" x14ac:dyDescent="0.35"/>
    <row r="348" x14ac:dyDescent="0.35"/>
    <row r="349" x14ac:dyDescent="0.35"/>
    <row r="350" x14ac:dyDescent="0.35"/>
    <row r="351" x14ac:dyDescent="0.35"/>
    <row r="352" x14ac:dyDescent="0.35"/>
    <row r="353" x14ac:dyDescent="0.35"/>
    <row r="354" x14ac:dyDescent="0.35"/>
    <row r="355" x14ac:dyDescent="0.35"/>
    <row r="356" x14ac:dyDescent="0.35"/>
    <row r="357" x14ac:dyDescent="0.35"/>
    <row r="358" x14ac:dyDescent="0.35"/>
    <row r="359" x14ac:dyDescent="0.35"/>
    <row r="360" x14ac:dyDescent="0.35"/>
    <row r="361" x14ac:dyDescent="0.35"/>
    <row r="362" x14ac:dyDescent="0.35"/>
    <row r="363" x14ac:dyDescent="0.35"/>
    <row r="364" x14ac:dyDescent="0.35"/>
    <row r="365" x14ac:dyDescent="0.35"/>
    <row r="366" x14ac:dyDescent="0.35"/>
    <row r="367" x14ac:dyDescent="0.35"/>
    <row r="368" x14ac:dyDescent="0.35"/>
    <row r="369" x14ac:dyDescent="0.35"/>
    <row r="370" x14ac:dyDescent="0.35"/>
    <row r="371" x14ac:dyDescent="0.35"/>
    <row r="372" x14ac:dyDescent="0.35"/>
    <row r="373" x14ac:dyDescent="0.35"/>
    <row r="374" x14ac:dyDescent="0.35"/>
    <row r="375" x14ac:dyDescent="0.35"/>
    <row r="376" x14ac:dyDescent="0.35"/>
    <row r="377" x14ac:dyDescent="0.35"/>
    <row r="378" x14ac:dyDescent="0.35"/>
    <row r="379" x14ac:dyDescent="0.35"/>
    <row r="380" x14ac:dyDescent="0.35"/>
    <row r="381" x14ac:dyDescent="0.35"/>
    <row r="382" x14ac:dyDescent="0.35"/>
    <row r="383" x14ac:dyDescent="0.35"/>
    <row r="384" x14ac:dyDescent="0.35"/>
    <row r="385" x14ac:dyDescent="0.35"/>
    <row r="386" x14ac:dyDescent="0.35"/>
    <row r="387" x14ac:dyDescent="0.35"/>
    <row r="388" x14ac:dyDescent="0.35"/>
    <row r="389" x14ac:dyDescent="0.35"/>
    <row r="390" x14ac:dyDescent="0.35"/>
    <row r="391" x14ac:dyDescent="0.35"/>
    <row r="392" x14ac:dyDescent="0.35"/>
    <row r="393" x14ac:dyDescent="0.35"/>
    <row r="394" x14ac:dyDescent="0.35"/>
    <row r="395" x14ac:dyDescent="0.35"/>
    <row r="396" x14ac:dyDescent="0.35"/>
    <row r="397" x14ac:dyDescent="0.35"/>
    <row r="398" x14ac:dyDescent="0.35"/>
    <row r="399" x14ac:dyDescent="0.35"/>
    <row r="400" x14ac:dyDescent="0.35"/>
    <row r="401" x14ac:dyDescent="0.35"/>
    <row r="402" x14ac:dyDescent="0.35"/>
    <row r="403" x14ac:dyDescent="0.35"/>
    <row r="404" x14ac:dyDescent="0.35"/>
    <row r="405" x14ac:dyDescent="0.35"/>
    <row r="406" x14ac:dyDescent="0.35"/>
    <row r="407" x14ac:dyDescent="0.35"/>
    <row r="408" x14ac:dyDescent="0.35"/>
    <row r="409" x14ac:dyDescent="0.35"/>
    <row r="410" x14ac:dyDescent="0.35"/>
    <row r="411" x14ac:dyDescent="0.35"/>
    <row r="412" x14ac:dyDescent="0.35"/>
    <row r="413" x14ac:dyDescent="0.35"/>
    <row r="414" x14ac:dyDescent="0.35"/>
    <row r="415" x14ac:dyDescent="0.35"/>
    <row r="416" x14ac:dyDescent="0.35"/>
    <row r="417" x14ac:dyDescent="0.35"/>
    <row r="418" x14ac:dyDescent="0.35"/>
    <row r="419" x14ac:dyDescent="0.35"/>
    <row r="420" x14ac:dyDescent="0.35"/>
    <row r="421" x14ac:dyDescent="0.35"/>
    <row r="422" x14ac:dyDescent="0.35"/>
    <row r="423" x14ac:dyDescent="0.35"/>
    <row r="424" x14ac:dyDescent="0.35"/>
    <row r="425" x14ac:dyDescent="0.35"/>
    <row r="426" x14ac:dyDescent="0.35"/>
    <row r="427" x14ac:dyDescent="0.35"/>
    <row r="428" x14ac:dyDescent="0.35"/>
    <row r="429" x14ac:dyDescent="0.35"/>
    <row r="430" x14ac:dyDescent="0.35"/>
    <row r="431" x14ac:dyDescent="0.35"/>
    <row r="432" x14ac:dyDescent="0.35"/>
    <row r="433" x14ac:dyDescent="0.35"/>
    <row r="434" x14ac:dyDescent="0.35"/>
    <row r="435" x14ac:dyDescent="0.35"/>
    <row r="436" x14ac:dyDescent="0.35"/>
    <row r="437" x14ac:dyDescent="0.35"/>
    <row r="438" x14ac:dyDescent="0.35"/>
    <row r="439" x14ac:dyDescent="0.35"/>
    <row r="440" x14ac:dyDescent="0.35"/>
    <row r="441" x14ac:dyDescent="0.35"/>
    <row r="442" x14ac:dyDescent="0.35"/>
    <row r="443" x14ac:dyDescent="0.35"/>
    <row r="444" x14ac:dyDescent="0.35"/>
    <row r="445" x14ac:dyDescent="0.35"/>
    <row r="446" x14ac:dyDescent="0.35"/>
    <row r="447" x14ac:dyDescent="0.35"/>
    <row r="448" x14ac:dyDescent="0.35"/>
    <row r="449" x14ac:dyDescent="0.35"/>
    <row r="450" x14ac:dyDescent="0.35"/>
    <row r="451" x14ac:dyDescent="0.35"/>
    <row r="452" x14ac:dyDescent="0.35"/>
    <row r="453" x14ac:dyDescent="0.35"/>
    <row r="454" x14ac:dyDescent="0.35"/>
    <row r="455" x14ac:dyDescent="0.35"/>
    <row r="456" x14ac:dyDescent="0.35"/>
    <row r="457" x14ac:dyDescent="0.35"/>
    <row r="458" x14ac:dyDescent="0.35"/>
    <row r="459" x14ac:dyDescent="0.35"/>
    <row r="460" x14ac:dyDescent="0.35"/>
    <row r="461" x14ac:dyDescent="0.35"/>
    <row r="462" x14ac:dyDescent="0.35"/>
    <row r="463" x14ac:dyDescent="0.35"/>
    <row r="464" x14ac:dyDescent="0.35"/>
    <row r="465" x14ac:dyDescent="0.35"/>
    <row r="466" x14ac:dyDescent="0.35"/>
    <row r="467" x14ac:dyDescent="0.35"/>
    <row r="468" x14ac:dyDescent="0.35"/>
    <row r="469" x14ac:dyDescent="0.35"/>
    <row r="470" x14ac:dyDescent="0.35"/>
    <row r="471" x14ac:dyDescent="0.35"/>
    <row r="472" x14ac:dyDescent="0.35"/>
    <row r="473" x14ac:dyDescent="0.35"/>
    <row r="474" x14ac:dyDescent="0.35"/>
    <row r="475" x14ac:dyDescent="0.35"/>
    <row r="476" x14ac:dyDescent="0.35"/>
    <row r="477" x14ac:dyDescent="0.35"/>
    <row r="478" x14ac:dyDescent="0.35"/>
    <row r="479" x14ac:dyDescent="0.35"/>
    <row r="480" x14ac:dyDescent="0.35"/>
    <row r="481" x14ac:dyDescent="0.35"/>
    <row r="482" x14ac:dyDescent="0.35"/>
    <row r="483" x14ac:dyDescent="0.35"/>
    <row r="484" x14ac:dyDescent="0.35"/>
    <row r="485" x14ac:dyDescent="0.35"/>
    <row r="486" x14ac:dyDescent="0.35"/>
    <row r="487" x14ac:dyDescent="0.35"/>
    <row r="488" x14ac:dyDescent="0.35"/>
    <row r="489" x14ac:dyDescent="0.35"/>
    <row r="490" x14ac:dyDescent="0.35"/>
    <row r="491" x14ac:dyDescent="0.35"/>
    <row r="492" x14ac:dyDescent="0.35"/>
    <row r="493" x14ac:dyDescent="0.35"/>
    <row r="494" x14ac:dyDescent="0.35"/>
    <row r="495" x14ac:dyDescent="0.35"/>
    <row r="496" x14ac:dyDescent="0.35"/>
    <row r="497" x14ac:dyDescent="0.35"/>
    <row r="498" x14ac:dyDescent="0.35"/>
    <row r="499" x14ac:dyDescent="0.35"/>
    <row r="500" x14ac:dyDescent="0.35"/>
    <row r="501" x14ac:dyDescent="0.35"/>
    <row r="502" x14ac:dyDescent="0.35"/>
    <row r="503" x14ac:dyDescent="0.35"/>
    <row r="504" x14ac:dyDescent="0.35"/>
    <row r="505" x14ac:dyDescent="0.35"/>
    <row r="506" x14ac:dyDescent="0.35"/>
    <row r="507" x14ac:dyDescent="0.35"/>
    <row r="508" x14ac:dyDescent="0.35"/>
    <row r="509" x14ac:dyDescent="0.35"/>
    <row r="510" x14ac:dyDescent="0.35"/>
    <row r="511" x14ac:dyDescent="0.35"/>
    <row r="512" x14ac:dyDescent="0.35"/>
    <row r="513" x14ac:dyDescent="0.35"/>
    <row r="514" x14ac:dyDescent="0.35"/>
    <row r="515" x14ac:dyDescent="0.35"/>
    <row r="516" x14ac:dyDescent="0.35"/>
    <row r="517" x14ac:dyDescent="0.35"/>
    <row r="518" x14ac:dyDescent="0.35"/>
    <row r="519" x14ac:dyDescent="0.35"/>
    <row r="520" x14ac:dyDescent="0.35"/>
    <row r="521" x14ac:dyDescent="0.35"/>
    <row r="522" x14ac:dyDescent="0.35"/>
    <row r="523" x14ac:dyDescent="0.35"/>
    <row r="524" x14ac:dyDescent="0.35"/>
    <row r="525" x14ac:dyDescent="0.35"/>
    <row r="526" x14ac:dyDescent="0.35"/>
    <row r="527" x14ac:dyDescent="0.35"/>
    <row r="528" x14ac:dyDescent="0.35"/>
    <row r="529" x14ac:dyDescent="0.35"/>
    <row r="530" x14ac:dyDescent="0.35"/>
    <row r="531" x14ac:dyDescent="0.35"/>
    <row r="532" x14ac:dyDescent="0.35"/>
    <row r="533" x14ac:dyDescent="0.35"/>
    <row r="534" x14ac:dyDescent="0.35"/>
    <row r="535" x14ac:dyDescent="0.35"/>
    <row r="536" x14ac:dyDescent="0.35"/>
    <row r="537" x14ac:dyDescent="0.35"/>
    <row r="538" x14ac:dyDescent="0.35"/>
    <row r="539" x14ac:dyDescent="0.35"/>
    <row r="540" x14ac:dyDescent="0.35"/>
    <row r="541" x14ac:dyDescent="0.35"/>
    <row r="542" x14ac:dyDescent="0.35"/>
    <row r="543" x14ac:dyDescent="0.35"/>
    <row r="544" x14ac:dyDescent="0.35"/>
    <row r="545" x14ac:dyDescent="0.35"/>
    <row r="546" x14ac:dyDescent="0.35"/>
    <row r="547" x14ac:dyDescent="0.35"/>
    <row r="548" x14ac:dyDescent="0.35"/>
    <row r="549" x14ac:dyDescent="0.35"/>
    <row r="550" x14ac:dyDescent="0.35"/>
    <row r="551" x14ac:dyDescent="0.35"/>
    <row r="552" x14ac:dyDescent="0.35"/>
    <row r="553" x14ac:dyDescent="0.35"/>
    <row r="554" x14ac:dyDescent="0.35"/>
    <row r="555" x14ac:dyDescent="0.35"/>
    <row r="556" x14ac:dyDescent="0.35"/>
    <row r="557" x14ac:dyDescent="0.35"/>
    <row r="558" x14ac:dyDescent="0.35"/>
    <row r="559" x14ac:dyDescent="0.35"/>
    <row r="560" x14ac:dyDescent="0.35"/>
    <row r="561" x14ac:dyDescent="0.35"/>
    <row r="562" x14ac:dyDescent="0.35"/>
    <row r="563" x14ac:dyDescent="0.35"/>
    <row r="564" x14ac:dyDescent="0.35"/>
    <row r="565" x14ac:dyDescent="0.35"/>
    <row r="566" x14ac:dyDescent="0.35"/>
    <row r="567" x14ac:dyDescent="0.35"/>
    <row r="568" x14ac:dyDescent="0.35"/>
    <row r="569" x14ac:dyDescent="0.35"/>
    <row r="570" x14ac:dyDescent="0.35"/>
    <row r="571" x14ac:dyDescent="0.35"/>
    <row r="572" x14ac:dyDescent="0.35"/>
    <row r="573" x14ac:dyDescent="0.35"/>
    <row r="574" x14ac:dyDescent="0.35"/>
    <row r="575" x14ac:dyDescent="0.35"/>
    <row r="576" x14ac:dyDescent="0.35"/>
    <row r="577" x14ac:dyDescent="0.35"/>
    <row r="578" x14ac:dyDescent="0.35"/>
    <row r="579" x14ac:dyDescent="0.35"/>
    <row r="580" x14ac:dyDescent="0.35"/>
    <row r="581" x14ac:dyDescent="0.35"/>
    <row r="582" x14ac:dyDescent="0.35"/>
    <row r="583" x14ac:dyDescent="0.35"/>
    <row r="584" x14ac:dyDescent="0.35"/>
    <row r="585" x14ac:dyDescent="0.35"/>
    <row r="586" x14ac:dyDescent="0.35"/>
    <row r="587" x14ac:dyDescent="0.35"/>
    <row r="588" x14ac:dyDescent="0.35"/>
    <row r="589" x14ac:dyDescent="0.35"/>
    <row r="590" x14ac:dyDescent="0.35"/>
    <row r="591" x14ac:dyDescent="0.35"/>
    <row r="592" x14ac:dyDescent="0.35"/>
    <row r="593" x14ac:dyDescent="0.35"/>
    <row r="594" x14ac:dyDescent="0.35"/>
    <row r="595" x14ac:dyDescent="0.35"/>
    <row r="596" x14ac:dyDescent="0.35"/>
    <row r="597" x14ac:dyDescent="0.35"/>
    <row r="598" x14ac:dyDescent="0.35"/>
    <row r="599" x14ac:dyDescent="0.35"/>
    <row r="600" x14ac:dyDescent="0.35"/>
    <row r="601" x14ac:dyDescent="0.35"/>
    <row r="602" x14ac:dyDescent="0.35"/>
    <row r="603" x14ac:dyDescent="0.35"/>
    <row r="604" x14ac:dyDescent="0.35"/>
    <row r="605" x14ac:dyDescent="0.35"/>
    <row r="606" x14ac:dyDescent="0.35"/>
    <row r="607" x14ac:dyDescent="0.35"/>
    <row r="608" x14ac:dyDescent="0.35"/>
    <row r="609" x14ac:dyDescent="0.35"/>
    <row r="610" x14ac:dyDescent="0.35"/>
    <row r="611" x14ac:dyDescent="0.35"/>
    <row r="612" x14ac:dyDescent="0.35"/>
    <row r="613" x14ac:dyDescent="0.35"/>
    <row r="614" x14ac:dyDescent="0.35"/>
    <row r="615" x14ac:dyDescent="0.35"/>
    <row r="616" x14ac:dyDescent="0.35"/>
    <row r="617" x14ac:dyDescent="0.35"/>
    <row r="618" x14ac:dyDescent="0.35"/>
    <row r="619" x14ac:dyDescent="0.35"/>
    <row r="620" x14ac:dyDescent="0.35"/>
    <row r="621" x14ac:dyDescent="0.35"/>
    <row r="622" x14ac:dyDescent="0.35"/>
    <row r="623" x14ac:dyDescent="0.35"/>
    <row r="624" x14ac:dyDescent="0.35"/>
    <row r="625" x14ac:dyDescent="0.35"/>
    <row r="626" x14ac:dyDescent="0.35"/>
    <row r="627" x14ac:dyDescent="0.35"/>
    <row r="628" x14ac:dyDescent="0.35"/>
    <row r="629" x14ac:dyDescent="0.35"/>
    <row r="630" x14ac:dyDescent="0.35"/>
    <row r="631" x14ac:dyDescent="0.35"/>
    <row r="632" x14ac:dyDescent="0.35"/>
    <row r="633" x14ac:dyDescent="0.35"/>
    <row r="634" x14ac:dyDescent="0.35"/>
    <row r="635" x14ac:dyDescent="0.35"/>
    <row r="636" x14ac:dyDescent="0.35"/>
    <row r="637" x14ac:dyDescent="0.35"/>
    <row r="638" x14ac:dyDescent="0.35"/>
    <row r="639" x14ac:dyDescent="0.35"/>
    <row r="640" x14ac:dyDescent="0.35"/>
    <row r="641" x14ac:dyDescent="0.35"/>
    <row r="642" x14ac:dyDescent="0.35"/>
    <row r="643" x14ac:dyDescent="0.35"/>
    <row r="644" x14ac:dyDescent="0.35"/>
    <row r="645" x14ac:dyDescent="0.35"/>
    <row r="646" x14ac:dyDescent="0.35"/>
    <row r="647" x14ac:dyDescent="0.35"/>
    <row r="648" x14ac:dyDescent="0.35"/>
    <row r="649" x14ac:dyDescent="0.35"/>
    <row r="650" x14ac:dyDescent="0.35"/>
    <row r="651" x14ac:dyDescent="0.35"/>
    <row r="652" x14ac:dyDescent="0.35"/>
    <row r="653" x14ac:dyDescent="0.35"/>
    <row r="654" x14ac:dyDescent="0.35"/>
    <row r="655" x14ac:dyDescent="0.35"/>
    <row r="656" x14ac:dyDescent="0.35"/>
    <row r="657" x14ac:dyDescent="0.35"/>
    <row r="658" x14ac:dyDescent="0.35"/>
    <row r="659" x14ac:dyDescent="0.35"/>
    <row r="660" x14ac:dyDescent="0.35"/>
    <row r="661" x14ac:dyDescent="0.35"/>
    <row r="662" x14ac:dyDescent="0.35"/>
    <row r="663" x14ac:dyDescent="0.35"/>
    <row r="664" x14ac:dyDescent="0.35"/>
    <row r="665" x14ac:dyDescent="0.35"/>
    <row r="666" x14ac:dyDescent="0.35"/>
    <row r="667" x14ac:dyDescent="0.35"/>
    <row r="668" x14ac:dyDescent="0.35"/>
    <row r="669" x14ac:dyDescent="0.35"/>
    <row r="670" x14ac:dyDescent="0.35"/>
    <row r="671" x14ac:dyDescent="0.35"/>
    <row r="672" x14ac:dyDescent="0.35"/>
    <row r="673" x14ac:dyDescent="0.35"/>
    <row r="674" x14ac:dyDescent="0.35"/>
    <row r="675" x14ac:dyDescent="0.35"/>
    <row r="676" x14ac:dyDescent="0.35"/>
    <row r="677" x14ac:dyDescent="0.35"/>
    <row r="678" x14ac:dyDescent="0.35"/>
    <row r="679" x14ac:dyDescent="0.35"/>
    <row r="680" x14ac:dyDescent="0.35"/>
    <row r="681" x14ac:dyDescent="0.35"/>
    <row r="682" x14ac:dyDescent="0.35"/>
    <row r="683" x14ac:dyDescent="0.35"/>
    <row r="684" x14ac:dyDescent="0.35"/>
    <row r="685" x14ac:dyDescent="0.35"/>
    <row r="686" x14ac:dyDescent="0.35"/>
    <row r="687" x14ac:dyDescent="0.35"/>
    <row r="688" x14ac:dyDescent="0.35"/>
    <row r="689" x14ac:dyDescent="0.35"/>
    <row r="690" x14ac:dyDescent="0.35"/>
    <row r="691" x14ac:dyDescent="0.35"/>
    <row r="692" x14ac:dyDescent="0.35"/>
    <row r="693" x14ac:dyDescent="0.35"/>
    <row r="694" x14ac:dyDescent="0.35"/>
    <row r="695" x14ac:dyDescent="0.35"/>
    <row r="696" x14ac:dyDescent="0.35"/>
    <row r="697" x14ac:dyDescent="0.35"/>
    <row r="698" x14ac:dyDescent="0.35"/>
    <row r="699" x14ac:dyDescent="0.35"/>
    <row r="700" x14ac:dyDescent="0.35"/>
    <row r="701" x14ac:dyDescent="0.35"/>
    <row r="702" x14ac:dyDescent="0.35"/>
    <row r="703" x14ac:dyDescent="0.35"/>
    <row r="704" x14ac:dyDescent="0.35"/>
    <row r="705" x14ac:dyDescent="0.35"/>
    <row r="706" x14ac:dyDescent="0.35"/>
    <row r="707" x14ac:dyDescent="0.35"/>
    <row r="708" x14ac:dyDescent="0.35"/>
    <row r="709" x14ac:dyDescent="0.35"/>
    <row r="710" x14ac:dyDescent="0.35"/>
    <row r="711" x14ac:dyDescent="0.35"/>
    <row r="712" x14ac:dyDescent="0.35"/>
    <row r="713" x14ac:dyDescent="0.35"/>
    <row r="714" x14ac:dyDescent="0.35"/>
    <row r="715" x14ac:dyDescent="0.35"/>
    <row r="716" x14ac:dyDescent="0.35"/>
    <row r="717" x14ac:dyDescent="0.35"/>
    <row r="718" x14ac:dyDescent="0.35"/>
    <row r="719" x14ac:dyDescent="0.35"/>
    <row r="720" x14ac:dyDescent="0.35"/>
    <row r="721" x14ac:dyDescent="0.35"/>
    <row r="722" x14ac:dyDescent="0.35"/>
    <row r="723" x14ac:dyDescent="0.35"/>
    <row r="724" x14ac:dyDescent="0.35"/>
    <row r="725" x14ac:dyDescent="0.35"/>
    <row r="726" x14ac:dyDescent="0.35"/>
    <row r="727" x14ac:dyDescent="0.35"/>
    <row r="728" x14ac:dyDescent="0.35"/>
    <row r="729" x14ac:dyDescent="0.35"/>
    <row r="730" x14ac:dyDescent="0.35"/>
    <row r="731" x14ac:dyDescent="0.35"/>
    <row r="732" x14ac:dyDescent="0.35"/>
    <row r="733" x14ac:dyDescent="0.35"/>
    <row r="734" x14ac:dyDescent="0.35"/>
    <row r="735" x14ac:dyDescent="0.35"/>
    <row r="736" x14ac:dyDescent="0.35"/>
    <row r="737" x14ac:dyDescent="0.35"/>
    <row r="738" x14ac:dyDescent="0.35"/>
    <row r="739" x14ac:dyDescent="0.35"/>
    <row r="740" x14ac:dyDescent="0.35"/>
    <row r="741" x14ac:dyDescent="0.35"/>
    <row r="742" x14ac:dyDescent="0.35"/>
    <row r="743" x14ac:dyDescent="0.35"/>
    <row r="744" x14ac:dyDescent="0.35"/>
    <row r="745" x14ac:dyDescent="0.35"/>
    <row r="746" x14ac:dyDescent="0.35"/>
    <row r="747" x14ac:dyDescent="0.35"/>
    <row r="748" x14ac:dyDescent="0.35"/>
    <row r="749" x14ac:dyDescent="0.35"/>
    <row r="750" x14ac:dyDescent="0.35"/>
    <row r="751" x14ac:dyDescent="0.35"/>
    <row r="752" x14ac:dyDescent="0.35"/>
    <row r="753" x14ac:dyDescent="0.35"/>
    <row r="754" x14ac:dyDescent="0.35"/>
    <row r="755" x14ac:dyDescent="0.35"/>
    <row r="756" x14ac:dyDescent="0.35"/>
    <row r="757" x14ac:dyDescent="0.35"/>
    <row r="758" x14ac:dyDescent="0.35"/>
    <row r="759" x14ac:dyDescent="0.35"/>
    <row r="760" x14ac:dyDescent="0.35"/>
    <row r="761" x14ac:dyDescent="0.35"/>
    <row r="762" x14ac:dyDescent="0.35"/>
    <row r="763" x14ac:dyDescent="0.35"/>
    <row r="764" x14ac:dyDescent="0.35"/>
    <row r="765" x14ac:dyDescent="0.35"/>
    <row r="766" x14ac:dyDescent="0.35"/>
    <row r="767" x14ac:dyDescent="0.35"/>
    <row r="768" x14ac:dyDescent="0.35"/>
    <row r="769" x14ac:dyDescent="0.35"/>
    <row r="770" x14ac:dyDescent="0.35"/>
    <row r="771" x14ac:dyDescent="0.35"/>
    <row r="772" x14ac:dyDescent="0.35"/>
    <row r="773" x14ac:dyDescent="0.35"/>
    <row r="774" x14ac:dyDescent="0.35"/>
    <row r="775" x14ac:dyDescent="0.35"/>
    <row r="776" x14ac:dyDescent="0.35"/>
    <row r="777" x14ac:dyDescent="0.35"/>
    <row r="778" x14ac:dyDescent="0.35"/>
    <row r="779" x14ac:dyDescent="0.35"/>
    <row r="780" x14ac:dyDescent="0.35"/>
    <row r="781" x14ac:dyDescent="0.35"/>
    <row r="782" x14ac:dyDescent="0.35"/>
    <row r="783" x14ac:dyDescent="0.35"/>
    <row r="784" x14ac:dyDescent="0.35"/>
    <row r="785" x14ac:dyDescent="0.35"/>
    <row r="786" x14ac:dyDescent="0.35"/>
    <row r="787" x14ac:dyDescent="0.35"/>
    <row r="788" x14ac:dyDescent="0.35"/>
    <row r="789" x14ac:dyDescent="0.35"/>
    <row r="790" x14ac:dyDescent="0.35"/>
    <row r="791" x14ac:dyDescent="0.35"/>
    <row r="792" x14ac:dyDescent="0.35"/>
    <row r="793" x14ac:dyDescent="0.35"/>
    <row r="794" x14ac:dyDescent="0.35"/>
    <row r="795" x14ac:dyDescent="0.35"/>
    <row r="796" x14ac:dyDescent="0.35"/>
    <row r="797" x14ac:dyDescent="0.35"/>
    <row r="798" x14ac:dyDescent="0.35"/>
    <row r="799" x14ac:dyDescent="0.35"/>
    <row r="800" x14ac:dyDescent="0.35"/>
    <row r="801" x14ac:dyDescent="0.35"/>
    <row r="802" x14ac:dyDescent="0.35"/>
    <row r="803" x14ac:dyDescent="0.35"/>
    <row r="804" x14ac:dyDescent="0.35"/>
    <row r="805" x14ac:dyDescent="0.35"/>
    <row r="806" x14ac:dyDescent="0.35"/>
    <row r="807" x14ac:dyDescent="0.35"/>
    <row r="808" x14ac:dyDescent="0.35"/>
    <row r="809" x14ac:dyDescent="0.35"/>
    <row r="810" x14ac:dyDescent="0.35"/>
    <row r="811" x14ac:dyDescent="0.35"/>
    <row r="812" x14ac:dyDescent="0.35"/>
    <row r="813" x14ac:dyDescent="0.35"/>
    <row r="814" x14ac:dyDescent="0.35"/>
    <row r="815" x14ac:dyDescent="0.35"/>
    <row r="816" x14ac:dyDescent="0.35"/>
    <row r="817" x14ac:dyDescent="0.35"/>
    <row r="818" x14ac:dyDescent="0.35"/>
    <row r="819" x14ac:dyDescent="0.35"/>
    <row r="820" x14ac:dyDescent="0.35"/>
    <row r="821" x14ac:dyDescent="0.35"/>
    <row r="822" x14ac:dyDescent="0.35"/>
    <row r="823" x14ac:dyDescent="0.35"/>
    <row r="824" x14ac:dyDescent="0.35"/>
    <row r="825" x14ac:dyDescent="0.35"/>
    <row r="826" x14ac:dyDescent="0.35"/>
    <row r="827" x14ac:dyDescent="0.35"/>
    <row r="828" x14ac:dyDescent="0.35"/>
    <row r="829" x14ac:dyDescent="0.35"/>
    <row r="830" x14ac:dyDescent="0.35"/>
    <row r="831" x14ac:dyDescent="0.35"/>
    <row r="832" x14ac:dyDescent="0.35"/>
    <row r="833" x14ac:dyDescent="0.35"/>
    <row r="834" x14ac:dyDescent="0.35"/>
    <row r="835" x14ac:dyDescent="0.35"/>
    <row r="836" x14ac:dyDescent="0.35"/>
    <row r="837" x14ac:dyDescent="0.35"/>
    <row r="838" x14ac:dyDescent="0.35"/>
    <row r="839" x14ac:dyDescent="0.35"/>
    <row r="840" x14ac:dyDescent="0.35"/>
    <row r="841" x14ac:dyDescent="0.35"/>
    <row r="842" x14ac:dyDescent="0.35"/>
    <row r="843" x14ac:dyDescent="0.35"/>
    <row r="844" x14ac:dyDescent="0.35"/>
    <row r="845" x14ac:dyDescent="0.35"/>
    <row r="846" x14ac:dyDescent="0.35"/>
    <row r="847" x14ac:dyDescent="0.35"/>
    <row r="848" x14ac:dyDescent="0.35"/>
    <row r="849" x14ac:dyDescent="0.35"/>
    <row r="850" x14ac:dyDescent="0.35"/>
    <row r="851" x14ac:dyDescent="0.35"/>
    <row r="852" x14ac:dyDescent="0.35"/>
    <row r="853" x14ac:dyDescent="0.35"/>
    <row r="854" x14ac:dyDescent="0.35"/>
    <row r="855" x14ac:dyDescent="0.35"/>
    <row r="856" x14ac:dyDescent="0.35"/>
    <row r="857" x14ac:dyDescent="0.35"/>
    <row r="858" x14ac:dyDescent="0.35"/>
    <row r="859" x14ac:dyDescent="0.35"/>
    <row r="860" x14ac:dyDescent="0.35"/>
    <row r="861" x14ac:dyDescent="0.35"/>
    <row r="862" x14ac:dyDescent="0.35"/>
    <row r="863" x14ac:dyDescent="0.35"/>
    <row r="864" x14ac:dyDescent="0.35"/>
    <row r="865" x14ac:dyDescent="0.35"/>
    <row r="866" x14ac:dyDescent="0.35"/>
    <row r="867" x14ac:dyDescent="0.35"/>
    <row r="868" x14ac:dyDescent="0.35"/>
    <row r="869" x14ac:dyDescent="0.35"/>
    <row r="870" x14ac:dyDescent="0.35"/>
    <row r="871" x14ac:dyDescent="0.35"/>
    <row r="872" x14ac:dyDescent="0.35"/>
    <row r="873" x14ac:dyDescent="0.35"/>
    <row r="874" x14ac:dyDescent="0.35"/>
    <row r="875" x14ac:dyDescent="0.35"/>
    <row r="876" x14ac:dyDescent="0.35"/>
    <row r="877" x14ac:dyDescent="0.35"/>
    <row r="878" x14ac:dyDescent="0.35"/>
    <row r="879" x14ac:dyDescent="0.35"/>
    <row r="880" x14ac:dyDescent="0.35"/>
    <row r="881" x14ac:dyDescent="0.35"/>
    <row r="882" x14ac:dyDescent="0.35"/>
    <row r="883" x14ac:dyDescent="0.35"/>
    <row r="884" x14ac:dyDescent="0.35"/>
    <row r="885" x14ac:dyDescent="0.35"/>
    <row r="886" x14ac:dyDescent="0.35"/>
    <row r="887" x14ac:dyDescent="0.35"/>
    <row r="888" x14ac:dyDescent="0.35"/>
    <row r="889" x14ac:dyDescent="0.35"/>
    <row r="890" x14ac:dyDescent="0.35"/>
    <row r="891" x14ac:dyDescent="0.35"/>
    <row r="892" x14ac:dyDescent="0.35"/>
    <row r="893" x14ac:dyDescent="0.35"/>
    <row r="894" x14ac:dyDescent="0.35"/>
    <row r="895" x14ac:dyDescent="0.35"/>
    <row r="896" x14ac:dyDescent="0.35"/>
    <row r="897" x14ac:dyDescent="0.35"/>
    <row r="898" x14ac:dyDescent="0.35"/>
    <row r="899" x14ac:dyDescent="0.35"/>
    <row r="900" x14ac:dyDescent="0.35"/>
    <row r="901" x14ac:dyDescent="0.35"/>
    <row r="902" x14ac:dyDescent="0.35"/>
    <row r="903" x14ac:dyDescent="0.35"/>
    <row r="904" x14ac:dyDescent="0.35"/>
    <row r="905" x14ac:dyDescent="0.35"/>
    <row r="906" x14ac:dyDescent="0.35"/>
    <row r="907" x14ac:dyDescent="0.35"/>
    <row r="908" x14ac:dyDescent="0.35"/>
    <row r="909" x14ac:dyDescent="0.35"/>
    <row r="910" x14ac:dyDescent="0.35"/>
    <row r="911" x14ac:dyDescent="0.35"/>
    <row r="912" x14ac:dyDescent="0.35"/>
    <row r="913" x14ac:dyDescent="0.35"/>
    <row r="914" x14ac:dyDescent="0.35"/>
    <row r="915" x14ac:dyDescent="0.35"/>
    <row r="916" x14ac:dyDescent="0.35"/>
    <row r="917" x14ac:dyDescent="0.35"/>
    <row r="918" x14ac:dyDescent="0.35"/>
    <row r="919" x14ac:dyDescent="0.35"/>
    <row r="920" x14ac:dyDescent="0.35"/>
    <row r="921" x14ac:dyDescent="0.35"/>
    <row r="922" x14ac:dyDescent="0.35"/>
    <row r="923" x14ac:dyDescent="0.35"/>
    <row r="924" x14ac:dyDescent="0.35"/>
    <row r="925" x14ac:dyDescent="0.35"/>
    <row r="926" x14ac:dyDescent="0.35"/>
    <row r="927" x14ac:dyDescent="0.35"/>
    <row r="928" x14ac:dyDescent="0.35"/>
    <row r="929" x14ac:dyDescent="0.35"/>
    <row r="930" x14ac:dyDescent="0.35"/>
    <row r="931" x14ac:dyDescent="0.35"/>
    <row r="932" x14ac:dyDescent="0.35"/>
    <row r="933" x14ac:dyDescent="0.35"/>
    <row r="934" x14ac:dyDescent="0.35"/>
    <row r="935" x14ac:dyDescent="0.35"/>
    <row r="936" x14ac:dyDescent="0.35"/>
    <row r="937" x14ac:dyDescent="0.35"/>
    <row r="938" x14ac:dyDescent="0.35"/>
    <row r="939" x14ac:dyDescent="0.35"/>
    <row r="940" x14ac:dyDescent="0.35"/>
    <row r="941" x14ac:dyDescent="0.35"/>
    <row r="942" x14ac:dyDescent="0.35"/>
    <row r="943" x14ac:dyDescent="0.35"/>
    <row r="944" x14ac:dyDescent="0.35"/>
    <row r="945" x14ac:dyDescent="0.35"/>
    <row r="946" x14ac:dyDescent="0.35"/>
    <row r="947" x14ac:dyDescent="0.35"/>
    <row r="948" x14ac:dyDescent="0.35"/>
    <row r="949" x14ac:dyDescent="0.35"/>
    <row r="950" x14ac:dyDescent="0.35"/>
    <row r="951" x14ac:dyDescent="0.35"/>
    <row r="952" x14ac:dyDescent="0.35"/>
    <row r="953" x14ac:dyDescent="0.35"/>
    <row r="954" x14ac:dyDescent="0.35"/>
    <row r="955" x14ac:dyDescent="0.35"/>
    <row r="956" x14ac:dyDescent="0.35"/>
    <row r="957" x14ac:dyDescent="0.35"/>
    <row r="958" x14ac:dyDescent="0.35"/>
    <row r="959" x14ac:dyDescent="0.35"/>
    <row r="960" x14ac:dyDescent="0.35"/>
    <row r="961" x14ac:dyDescent="0.35"/>
    <row r="962" x14ac:dyDescent="0.35"/>
    <row r="963" x14ac:dyDescent="0.35"/>
    <row r="964" x14ac:dyDescent="0.35"/>
    <row r="965" x14ac:dyDescent="0.35"/>
    <row r="966" x14ac:dyDescent="0.35"/>
    <row r="967" x14ac:dyDescent="0.35"/>
    <row r="968" x14ac:dyDescent="0.35"/>
    <row r="969" x14ac:dyDescent="0.35"/>
    <row r="970" x14ac:dyDescent="0.35"/>
    <row r="971" x14ac:dyDescent="0.35"/>
    <row r="972" x14ac:dyDescent="0.35"/>
    <row r="973" x14ac:dyDescent="0.35"/>
    <row r="974" x14ac:dyDescent="0.35"/>
    <row r="975" x14ac:dyDescent="0.35"/>
    <row r="976" x14ac:dyDescent="0.35"/>
    <row r="977" x14ac:dyDescent="0.35"/>
    <row r="978" x14ac:dyDescent="0.35"/>
    <row r="979" x14ac:dyDescent="0.35"/>
    <row r="980" x14ac:dyDescent="0.35"/>
    <row r="981" x14ac:dyDescent="0.35"/>
    <row r="982" x14ac:dyDescent="0.35"/>
    <row r="983" x14ac:dyDescent="0.35"/>
    <row r="984" x14ac:dyDescent="0.35"/>
    <row r="985" x14ac:dyDescent="0.35"/>
    <row r="986" x14ac:dyDescent="0.35"/>
    <row r="987" x14ac:dyDescent="0.35"/>
    <row r="988" x14ac:dyDescent="0.35"/>
    <row r="989" x14ac:dyDescent="0.35"/>
    <row r="990" x14ac:dyDescent="0.35"/>
    <row r="991" x14ac:dyDescent="0.35"/>
    <row r="992" x14ac:dyDescent="0.35"/>
    <row r="993" x14ac:dyDescent="0.35"/>
    <row r="994" x14ac:dyDescent="0.35"/>
    <row r="995" x14ac:dyDescent="0.35"/>
    <row r="996" x14ac:dyDescent="0.35"/>
    <row r="997" x14ac:dyDescent="0.35"/>
    <row r="998" x14ac:dyDescent="0.35"/>
    <row r="999" x14ac:dyDescent="0.35"/>
    <row r="1000" x14ac:dyDescent="0.35"/>
    <row r="1001" x14ac:dyDescent="0.35"/>
    <row r="1002" x14ac:dyDescent="0.35"/>
    <row r="1003" x14ac:dyDescent="0.35"/>
    <row r="1004" x14ac:dyDescent="0.35"/>
    <row r="1005" x14ac:dyDescent="0.35"/>
    <row r="1006" x14ac:dyDescent="0.35"/>
    <row r="1007" x14ac:dyDescent="0.35"/>
    <row r="1008" x14ac:dyDescent="0.35"/>
    <row r="1009" x14ac:dyDescent="0.35"/>
    <row r="1010" x14ac:dyDescent="0.35"/>
    <row r="1011" x14ac:dyDescent="0.35"/>
    <row r="1012" x14ac:dyDescent="0.35"/>
    <row r="1013" x14ac:dyDescent="0.35"/>
    <row r="1014" x14ac:dyDescent="0.35"/>
    <row r="1015" x14ac:dyDescent="0.35"/>
    <row r="1016" x14ac:dyDescent="0.35"/>
    <row r="1017" x14ac:dyDescent="0.35"/>
    <row r="1018" x14ac:dyDescent="0.35"/>
    <row r="1019" x14ac:dyDescent="0.35"/>
    <row r="1020" x14ac:dyDescent="0.35"/>
    <row r="1021" x14ac:dyDescent="0.35"/>
    <row r="1022" x14ac:dyDescent="0.35"/>
    <row r="1023" x14ac:dyDescent="0.35"/>
    <row r="1024" x14ac:dyDescent="0.35"/>
    <row r="1025" x14ac:dyDescent="0.35"/>
    <row r="1026" x14ac:dyDescent="0.35"/>
    <row r="1027" x14ac:dyDescent="0.35"/>
    <row r="1028" x14ac:dyDescent="0.35"/>
    <row r="1029" x14ac:dyDescent="0.35"/>
    <row r="1030" x14ac:dyDescent="0.35"/>
    <row r="1031" x14ac:dyDescent="0.35"/>
    <row r="1032" x14ac:dyDescent="0.35"/>
    <row r="1033" x14ac:dyDescent="0.35"/>
    <row r="1034" x14ac:dyDescent="0.35"/>
    <row r="1035" x14ac:dyDescent="0.35"/>
    <row r="1036" x14ac:dyDescent="0.35"/>
    <row r="1037" x14ac:dyDescent="0.35"/>
    <row r="1038" x14ac:dyDescent="0.35"/>
    <row r="1039" x14ac:dyDescent="0.35"/>
    <row r="1040" x14ac:dyDescent="0.35"/>
    <row r="1041" x14ac:dyDescent="0.35"/>
    <row r="1042" x14ac:dyDescent="0.35"/>
    <row r="1043" x14ac:dyDescent="0.35"/>
    <row r="1044" x14ac:dyDescent="0.35"/>
    <row r="1045" x14ac:dyDescent="0.35"/>
    <row r="1046" x14ac:dyDescent="0.35"/>
    <row r="1047" x14ac:dyDescent="0.35"/>
    <row r="1048" x14ac:dyDescent="0.35"/>
    <row r="1049" x14ac:dyDescent="0.35"/>
    <row r="1050" x14ac:dyDescent="0.35"/>
    <row r="1051" x14ac:dyDescent="0.35"/>
    <row r="1052" x14ac:dyDescent="0.35"/>
    <row r="1053" x14ac:dyDescent="0.35"/>
    <row r="1054" x14ac:dyDescent="0.35"/>
    <row r="1055" x14ac:dyDescent="0.35"/>
    <row r="1056" x14ac:dyDescent="0.35"/>
    <row r="1057" x14ac:dyDescent="0.35"/>
    <row r="1058" x14ac:dyDescent="0.35"/>
    <row r="1059" x14ac:dyDescent="0.35"/>
    <row r="1060" x14ac:dyDescent="0.35"/>
    <row r="1061" x14ac:dyDescent="0.35"/>
    <row r="1062" x14ac:dyDescent="0.35"/>
    <row r="1063" x14ac:dyDescent="0.35"/>
    <row r="1064" x14ac:dyDescent="0.35"/>
    <row r="1065" x14ac:dyDescent="0.35"/>
    <row r="1066" x14ac:dyDescent="0.35"/>
    <row r="1067" x14ac:dyDescent="0.35"/>
    <row r="1068" x14ac:dyDescent="0.35"/>
    <row r="1069" x14ac:dyDescent="0.35"/>
    <row r="1070" x14ac:dyDescent="0.35"/>
    <row r="1071" x14ac:dyDescent="0.35"/>
    <row r="1072" x14ac:dyDescent="0.35"/>
    <row r="1073" x14ac:dyDescent="0.35"/>
    <row r="1074" x14ac:dyDescent="0.35"/>
    <row r="1075" x14ac:dyDescent="0.35"/>
    <row r="1076" x14ac:dyDescent="0.35"/>
    <row r="1077" x14ac:dyDescent="0.35"/>
    <row r="1078" x14ac:dyDescent="0.35"/>
    <row r="1079" x14ac:dyDescent="0.35"/>
    <row r="1080" x14ac:dyDescent="0.35"/>
    <row r="1081" x14ac:dyDescent="0.35"/>
    <row r="1082" x14ac:dyDescent="0.35"/>
    <row r="1083" x14ac:dyDescent="0.35"/>
    <row r="1084" x14ac:dyDescent="0.35"/>
    <row r="1085" x14ac:dyDescent="0.35"/>
    <row r="1086" x14ac:dyDescent="0.35"/>
    <row r="1087" x14ac:dyDescent="0.35"/>
    <row r="1088" x14ac:dyDescent="0.35"/>
    <row r="1089" x14ac:dyDescent="0.35"/>
    <row r="1090" x14ac:dyDescent="0.35"/>
    <row r="1091" x14ac:dyDescent="0.35"/>
    <row r="1092" x14ac:dyDescent="0.35"/>
    <row r="1093" x14ac:dyDescent="0.35"/>
    <row r="1094" x14ac:dyDescent="0.35"/>
    <row r="1095" x14ac:dyDescent="0.35"/>
    <row r="1096" x14ac:dyDescent="0.35"/>
    <row r="1097" x14ac:dyDescent="0.35"/>
    <row r="1098" x14ac:dyDescent="0.35"/>
    <row r="1099" x14ac:dyDescent="0.35"/>
    <row r="1100" x14ac:dyDescent="0.35"/>
    <row r="1101" x14ac:dyDescent="0.35"/>
    <row r="1102" x14ac:dyDescent="0.35"/>
    <row r="1103" x14ac:dyDescent="0.35"/>
    <row r="1104" x14ac:dyDescent="0.35"/>
    <row r="1105" x14ac:dyDescent="0.35"/>
    <row r="1106" x14ac:dyDescent="0.35"/>
    <row r="1107" x14ac:dyDescent="0.35"/>
    <row r="1108" x14ac:dyDescent="0.35"/>
    <row r="1109" x14ac:dyDescent="0.35"/>
    <row r="1110" x14ac:dyDescent="0.35"/>
    <row r="1111" x14ac:dyDescent="0.35"/>
    <row r="1112" x14ac:dyDescent="0.35"/>
    <row r="1113" x14ac:dyDescent="0.35"/>
    <row r="1114" x14ac:dyDescent="0.35"/>
    <row r="1115" x14ac:dyDescent="0.35"/>
    <row r="1116" x14ac:dyDescent="0.35"/>
    <row r="1117" x14ac:dyDescent="0.35"/>
    <row r="1118" x14ac:dyDescent="0.35"/>
    <row r="1119" x14ac:dyDescent="0.35"/>
    <row r="1120" x14ac:dyDescent="0.35"/>
    <row r="1121" x14ac:dyDescent="0.35"/>
    <row r="1122" x14ac:dyDescent="0.35"/>
    <row r="1123" x14ac:dyDescent="0.35"/>
    <row r="1124" x14ac:dyDescent="0.35"/>
    <row r="1125" x14ac:dyDescent="0.35"/>
    <row r="1126" x14ac:dyDescent="0.35"/>
    <row r="1127" x14ac:dyDescent="0.35"/>
    <row r="1128" x14ac:dyDescent="0.35"/>
    <row r="1129" x14ac:dyDescent="0.35"/>
    <row r="1130" x14ac:dyDescent="0.35"/>
    <row r="1131" x14ac:dyDescent="0.35"/>
    <row r="1132" x14ac:dyDescent="0.35"/>
    <row r="1133" x14ac:dyDescent="0.35"/>
    <row r="1134" x14ac:dyDescent="0.35"/>
    <row r="1135" x14ac:dyDescent="0.35"/>
    <row r="1136" x14ac:dyDescent="0.35"/>
    <row r="1137" x14ac:dyDescent="0.35"/>
    <row r="1138" x14ac:dyDescent="0.35"/>
    <row r="1139" x14ac:dyDescent="0.35"/>
    <row r="1140" x14ac:dyDescent="0.35"/>
    <row r="1141" x14ac:dyDescent="0.35"/>
    <row r="1142" x14ac:dyDescent="0.35"/>
    <row r="1143" x14ac:dyDescent="0.35"/>
    <row r="1144" x14ac:dyDescent="0.35"/>
    <row r="1145" x14ac:dyDescent="0.35"/>
    <row r="1146" x14ac:dyDescent="0.35"/>
    <row r="1147" x14ac:dyDescent="0.35"/>
    <row r="1148" x14ac:dyDescent="0.35"/>
    <row r="1149" x14ac:dyDescent="0.35"/>
    <row r="1150" x14ac:dyDescent="0.35"/>
    <row r="1151" x14ac:dyDescent="0.35"/>
    <row r="1152" x14ac:dyDescent="0.35"/>
    <row r="1153" x14ac:dyDescent="0.35"/>
    <row r="1154" x14ac:dyDescent="0.35"/>
    <row r="1155" x14ac:dyDescent="0.35"/>
    <row r="1156" x14ac:dyDescent="0.35"/>
    <row r="1157" x14ac:dyDescent="0.35"/>
    <row r="1158" x14ac:dyDescent="0.35"/>
    <row r="1159" x14ac:dyDescent="0.35"/>
    <row r="1160" x14ac:dyDescent="0.35"/>
    <row r="1161" x14ac:dyDescent="0.35"/>
    <row r="1162" x14ac:dyDescent="0.35"/>
    <row r="1163" x14ac:dyDescent="0.35"/>
    <row r="1164" x14ac:dyDescent="0.35"/>
    <row r="1165" x14ac:dyDescent="0.35"/>
    <row r="1166" x14ac:dyDescent="0.35"/>
    <row r="1167" x14ac:dyDescent="0.35"/>
    <row r="1168" x14ac:dyDescent="0.35"/>
    <row r="1169" x14ac:dyDescent="0.35"/>
    <row r="1170" x14ac:dyDescent="0.35"/>
    <row r="1171" x14ac:dyDescent="0.35"/>
    <row r="1172" x14ac:dyDescent="0.35"/>
    <row r="1173" x14ac:dyDescent="0.35"/>
    <row r="1174" x14ac:dyDescent="0.35"/>
    <row r="1175" x14ac:dyDescent="0.35"/>
    <row r="1176" x14ac:dyDescent="0.35"/>
    <row r="1177" x14ac:dyDescent="0.35"/>
    <row r="1178" x14ac:dyDescent="0.35"/>
    <row r="1179" x14ac:dyDescent="0.35"/>
    <row r="1180" x14ac:dyDescent="0.35"/>
    <row r="1181" x14ac:dyDescent="0.35"/>
    <row r="1182" x14ac:dyDescent="0.35"/>
    <row r="1183" x14ac:dyDescent="0.35"/>
    <row r="1184" x14ac:dyDescent="0.35"/>
    <row r="1185" x14ac:dyDescent="0.35"/>
    <row r="1186" x14ac:dyDescent="0.35"/>
    <row r="1187" x14ac:dyDescent="0.35"/>
    <row r="1188" x14ac:dyDescent="0.35"/>
    <row r="1189" x14ac:dyDescent="0.35"/>
    <row r="1190" x14ac:dyDescent="0.35"/>
    <row r="1191" x14ac:dyDescent="0.35"/>
    <row r="1192" x14ac:dyDescent="0.35"/>
    <row r="1193" x14ac:dyDescent="0.35"/>
    <row r="1194" x14ac:dyDescent="0.35"/>
    <row r="1195" x14ac:dyDescent="0.35"/>
    <row r="1196" x14ac:dyDescent="0.35"/>
    <row r="1197" x14ac:dyDescent="0.35"/>
    <row r="1198" x14ac:dyDescent="0.35"/>
    <row r="1199" x14ac:dyDescent="0.35"/>
    <row r="1200" x14ac:dyDescent="0.35"/>
    <row r="1201" x14ac:dyDescent="0.35"/>
    <row r="1202" x14ac:dyDescent="0.35"/>
    <row r="1203" x14ac:dyDescent="0.35"/>
    <row r="1204" x14ac:dyDescent="0.35"/>
    <row r="1205" x14ac:dyDescent="0.35"/>
    <row r="1206" x14ac:dyDescent="0.35"/>
    <row r="1207" x14ac:dyDescent="0.35"/>
    <row r="1208" x14ac:dyDescent="0.35"/>
    <row r="1209" x14ac:dyDescent="0.35"/>
    <row r="1210" x14ac:dyDescent="0.35"/>
    <row r="1211" x14ac:dyDescent="0.35"/>
    <row r="1212" x14ac:dyDescent="0.35"/>
    <row r="1213" x14ac:dyDescent="0.35"/>
    <row r="1214" x14ac:dyDescent="0.35"/>
    <row r="1215" x14ac:dyDescent="0.35"/>
    <row r="1216" x14ac:dyDescent="0.35"/>
    <row r="1217" x14ac:dyDescent="0.35"/>
    <row r="1218" x14ac:dyDescent="0.35"/>
    <row r="1219" x14ac:dyDescent="0.35"/>
    <row r="1220" x14ac:dyDescent="0.35"/>
    <row r="1221" x14ac:dyDescent="0.35"/>
    <row r="1222" x14ac:dyDescent="0.35"/>
    <row r="1223" x14ac:dyDescent="0.35"/>
    <row r="1224" x14ac:dyDescent="0.35"/>
    <row r="1225" x14ac:dyDescent="0.35"/>
    <row r="1226" x14ac:dyDescent="0.35"/>
    <row r="1227" x14ac:dyDescent="0.35"/>
    <row r="1228" x14ac:dyDescent="0.35"/>
    <row r="1229" x14ac:dyDescent="0.35"/>
    <row r="1230" x14ac:dyDescent="0.35"/>
    <row r="1231" x14ac:dyDescent="0.35"/>
    <row r="1232" x14ac:dyDescent="0.35"/>
    <row r="1233" x14ac:dyDescent="0.35"/>
    <row r="1234" x14ac:dyDescent="0.35"/>
    <row r="1235" x14ac:dyDescent="0.35"/>
    <row r="1236" x14ac:dyDescent="0.35"/>
    <row r="1237" x14ac:dyDescent="0.35"/>
    <row r="1238" x14ac:dyDescent="0.35"/>
    <row r="1239" x14ac:dyDescent="0.35"/>
    <row r="1240" x14ac:dyDescent="0.35"/>
    <row r="1241" x14ac:dyDescent="0.35"/>
    <row r="1242" x14ac:dyDescent="0.35"/>
    <row r="1243" x14ac:dyDescent="0.35"/>
    <row r="1244" x14ac:dyDescent="0.35"/>
    <row r="1245" x14ac:dyDescent="0.35"/>
    <row r="1246" x14ac:dyDescent="0.35"/>
    <row r="1247" x14ac:dyDescent="0.35"/>
    <row r="1248" x14ac:dyDescent="0.35"/>
    <row r="1249" x14ac:dyDescent="0.35"/>
    <row r="1250" x14ac:dyDescent="0.35"/>
    <row r="1251" x14ac:dyDescent="0.35"/>
    <row r="1252" x14ac:dyDescent="0.35"/>
    <row r="1253" x14ac:dyDescent="0.35"/>
    <row r="1254" x14ac:dyDescent="0.35"/>
    <row r="1255" x14ac:dyDescent="0.35"/>
    <row r="1256" x14ac:dyDescent="0.35"/>
    <row r="1257" x14ac:dyDescent="0.35"/>
    <row r="1258" x14ac:dyDescent="0.35"/>
    <row r="1259" x14ac:dyDescent="0.35"/>
    <row r="1260" x14ac:dyDescent="0.35"/>
    <row r="1261" x14ac:dyDescent="0.35"/>
    <row r="1262" x14ac:dyDescent="0.35"/>
    <row r="1263" x14ac:dyDescent="0.35"/>
    <row r="1264" x14ac:dyDescent="0.35"/>
    <row r="1265" x14ac:dyDescent="0.35"/>
    <row r="1266" x14ac:dyDescent="0.35"/>
    <row r="1267" x14ac:dyDescent="0.35"/>
    <row r="1268" x14ac:dyDescent="0.35"/>
    <row r="1269" x14ac:dyDescent="0.35"/>
    <row r="1270" x14ac:dyDescent="0.35"/>
    <row r="1271" x14ac:dyDescent="0.35"/>
    <row r="1272" x14ac:dyDescent="0.35"/>
    <row r="1273" x14ac:dyDescent="0.35"/>
    <row r="1274" x14ac:dyDescent="0.35"/>
    <row r="1275" x14ac:dyDescent="0.35"/>
    <row r="1276" x14ac:dyDescent="0.35"/>
    <row r="1277" x14ac:dyDescent="0.35"/>
    <row r="1278" x14ac:dyDescent="0.35"/>
    <row r="1279" x14ac:dyDescent="0.35"/>
    <row r="1280" x14ac:dyDescent="0.35"/>
    <row r="1281" x14ac:dyDescent="0.35"/>
    <row r="1282" x14ac:dyDescent="0.35"/>
    <row r="1283" x14ac:dyDescent="0.35"/>
    <row r="1284" x14ac:dyDescent="0.35"/>
    <row r="1285" x14ac:dyDescent="0.35"/>
    <row r="1286" x14ac:dyDescent="0.35"/>
    <row r="1287" x14ac:dyDescent="0.35"/>
    <row r="1288" x14ac:dyDescent="0.35"/>
    <row r="1289" x14ac:dyDescent="0.35"/>
    <row r="1290" x14ac:dyDescent="0.35"/>
    <row r="1291" x14ac:dyDescent="0.35"/>
    <row r="1292" x14ac:dyDescent="0.35"/>
    <row r="1293" x14ac:dyDescent="0.35"/>
    <row r="1294" x14ac:dyDescent="0.35"/>
    <row r="1295" x14ac:dyDescent="0.35"/>
    <row r="1296" x14ac:dyDescent="0.35"/>
    <row r="1297" x14ac:dyDescent="0.35"/>
    <row r="1298" x14ac:dyDescent="0.35"/>
    <row r="1299" x14ac:dyDescent="0.35"/>
    <row r="1300" x14ac:dyDescent="0.35"/>
    <row r="1301" x14ac:dyDescent="0.35"/>
    <row r="1302" x14ac:dyDescent="0.35"/>
    <row r="1303" x14ac:dyDescent="0.35"/>
    <row r="1304" x14ac:dyDescent="0.35"/>
    <row r="1305" x14ac:dyDescent="0.35"/>
    <row r="1306" x14ac:dyDescent="0.35"/>
    <row r="1307" x14ac:dyDescent="0.35"/>
    <row r="1308" x14ac:dyDescent="0.35"/>
    <row r="1309" x14ac:dyDescent="0.35"/>
    <row r="1310" x14ac:dyDescent="0.35"/>
    <row r="1311" x14ac:dyDescent="0.35"/>
    <row r="1312" x14ac:dyDescent="0.35"/>
    <row r="1313" x14ac:dyDescent="0.35"/>
    <row r="1314" x14ac:dyDescent="0.35"/>
    <row r="1315" x14ac:dyDescent="0.35"/>
    <row r="1316" x14ac:dyDescent="0.35"/>
    <row r="1317" x14ac:dyDescent="0.35"/>
    <row r="1318" x14ac:dyDescent="0.35"/>
    <row r="1319" x14ac:dyDescent="0.35"/>
    <row r="1320" x14ac:dyDescent="0.35"/>
    <row r="1321" x14ac:dyDescent="0.35"/>
    <row r="1322" x14ac:dyDescent="0.35"/>
    <row r="1323" x14ac:dyDescent="0.35"/>
    <row r="1324" x14ac:dyDescent="0.35"/>
    <row r="1325" x14ac:dyDescent="0.35"/>
    <row r="1326" x14ac:dyDescent="0.35"/>
    <row r="1327" x14ac:dyDescent="0.35"/>
    <row r="1328" x14ac:dyDescent="0.35"/>
    <row r="1329" x14ac:dyDescent="0.35"/>
    <row r="1330" x14ac:dyDescent="0.35"/>
    <row r="1331" x14ac:dyDescent="0.35"/>
    <row r="1332" x14ac:dyDescent="0.35"/>
    <row r="1333" x14ac:dyDescent="0.35"/>
    <row r="1334" x14ac:dyDescent="0.35"/>
    <row r="1335" x14ac:dyDescent="0.35"/>
    <row r="1336" x14ac:dyDescent="0.35"/>
    <row r="1337" x14ac:dyDescent="0.35"/>
    <row r="1338" x14ac:dyDescent="0.35"/>
    <row r="1339" x14ac:dyDescent="0.35"/>
    <row r="1340" x14ac:dyDescent="0.35"/>
    <row r="1341" x14ac:dyDescent="0.35"/>
    <row r="1342" x14ac:dyDescent="0.35"/>
    <row r="1343" x14ac:dyDescent="0.35"/>
    <row r="1344" x14ac:dyDescent="0.35"/>
    <row r="1345" x14ac:dyDescent="0.35"/>
    <row r="1346" x14ac:dyDescent="0.35"/>
    <row r="1347" x14ac:dyDescent="0.35"/>
    <row r="1348" x14ac:dyDescent="0.35"/>
    <row r="1349" x14ac:dyDescent="0.35"/>
    <row r="1350" x14ac:dyDescent="0.35"/>
    <row r="1351" x14ac:dyDescent="0.35"/>
    <row r="1352" x14ac:dyDescent="0.35"/>
    <row r="1353" x14ac:dyDescent="0.35"/>
    <row r="1354" x14ac:dyDescent="0.35"/>
    <row r="1355" x14ac:dyDescent="0.35"/>
    <row r="1356" x14ac:dyDescent="0.35"/>
    <row r="1357" x14ac:dyDescent="0.35"/>
    <row r="1358" x14ac:dyDescent="0.35"/>
    <row r="1359" x14ac:dyDescent="0.35"/>
    <row r="1360" x14ac:dyDescent="0.35"/>
    <row r="1361" x14ac:dyDescent="0.35"/>
    <row r="1362" x14ac:dyDescent="0.35"/>
    <row r="1363" x14ac:dyDescent="0.35"/>
    <row r="1364" x14ac:dyDescent="0.35"/>
    <row r="1365" x14ac:dyDescent="0.35"/>
    <row r="1366" x14ac:dyDescent="0.35"/>
    <row r="1367" x14ac:dyDescent="0.35"/>
    <row r="1368" x14ac:dyDescent="0.35"/>
    <row r="1369" x14ac:dyDescent="0.35"/>
    <row r="1370" x14ac:dyDescent="0.35"/>
    <row r="1371" x14ac:dyDescent="0.35"/>
    <row r="1372" x14ac:dyDescent="0.35"/>
    <row r="1373" x14ac:dyDescent="0.35"/>
    <row r="1374" x14ac:dyDescent="0.35"/>
    <row r="1375" x14ac:dyDescent="0.35"/>
    <row r="1376" x14ac:dyDescent="0.35"/>
    <row r="1377" x14ac:dyDescent="0.35"/>
    <row r="1378" x14ac:dyDescent="0.35"/>
    <row r="1379" x14ac:dyDescent="0.35"/>
    <row r="1380" x14ac:dyDescent="0.35"/>
    <row r="1381" x14ac:dyDescent="0.35"/>
    <row r="1382" x14ac:dyDescent="0.35"/>
    <row r="1383" x14ac:dyDescent="0.35"/>
    <row r="1384" x14ac:dyDescent="0.35"/>
    <row r="1385" x14ac:dyDescent="0.35"/>
    <row r="1386" x14ac:dyDescent="0.35"/>
    <row r="1387" x14ac:dyDescent="0.35"/>
    <row r="1388" x14ac:dyDescent="0.35"/>
    <row r="1389" x14ac:dyDescent="0.35"/>
    <row r="1390" x14ac:dyDescent="0.35"/>
    <row r="1391" x14ac:dyDescent="0.35"/>
    <row r="1392" x14ac:dyDescent="0.35"/>
    <row r="1393" x14ac:dyDescent="0.35"/>
    <row r="1394" x14ac:dyDescent="0.35"/>
    <row r="1395" x14ac:dyDescent="0.35"/>
    <row r="1396" x14ac:dyDescent="0.35"/>
    <row r="1397" x14ac:dyDescent="0.35"/>
    <row r="1398" x14ac:dyDescent="0.35"/>
    <row r="1399" x14ac:dyDescent="0.35"/>
    <row r="1400" x14ac:dyDescent="0.35"/>
    <row r="1401" x14ac:dyDescent="0.35"/>
    <row r="1402" x14ac:dyDescent="0.35"/>
    <row r="1403" x14ac:dyDescent="0.35"/>
    <row r="1404" x14ac:dyDescent="0.35"/>
    <row r="1405" x14ac:dyDescent="0.35"/>
    <row r="1406" x14ac:dyDescent="0.35"/>
    <row r="1407" x14ac:dyDescent="0.35"/>
    <row r="1408" x14ac:dyDescent="0.35"/>
    <row r="1409" x14ac:dyDescent="0.35"/>
    <row r="1410" x14ac:dyDescent="0.35"/>
    <row r="1411" x14ac:dyDescent="0.35"/>
    <row r="1412" x14ac:dyDescent="0.35"/>
    <row r="1413" x14ac:dyDescent="0.35"/>
    <row r="1414" x14ac:dyDescent="0.35"/>
    <row r="1415" x14ac:dyDescent="0.35"/>
    <row r="1416" x14ac:dyDescent="0.35"/>
    <row r="1417" x14ac:dyDescent="0.35"/>
    <row r="1418" x14ac:dyDescent="0.35"/>
    <row r="1419" x14ac:dyDescent="0.35"/>
    <row r="1420" x14ac:dyDescent="0.35"/>
    <row r="1421" x14ac:dyDescent="0.35"/>
    <row r="1422" x14ac:dyDescent="0.35"/>
    <row r="1423" x14ac:dyDescent="0.35"/>
    <row r="1424" x14ac:dyDescent="0.35"/>
    <row r="1425" x14ac:dyDescent="0.35"/>
    <row r="1426" x14ac:dyDescent="0.35"/>
    <row r="1427" x14ac:dyDescent="0.35"/>
    <row r="1428" x14ac:dyDescent="0.35"/>
    <row r="1429" x14ac:dyDescent="0.35"/>
    <row r="1430" x14ac:dyDescent="0.35"/>
    <row r="1431" x14ac:dyDescent="0.35"/>
    <row r="1432" x14ac:dyDescent="0.35"/>
    <row r="1433" x14ac:dyDescent="0.35"/>
    <row r="1434" x14ac:dyDescent="0.35"/>
    <row r="1435" x14ac:dyDescent="0.35"/>
    <row r="1436" x14ac:dyDescent="0.35"/>
    <row r="1437" x14ac:dyDescent="0.35"/>
    <row r="1438" x14ac:dyDescent="0.35"/>
    <row r="1439" x14ac:dyDescent="0.35"/>
    <row r="1440" x14ac:dyDescent="0.35"/>
    <row r="1441" x14ac:dyDescent="0.35"/>
    <row r="1442" x14ac:dyDescent="0.35"/>
    <row r="1443" x14ac:dyDescent="0.35"/>
    <row r="1444" x14ac:dyDescent="0.35"/>
    <row r="1445" x14ac:dyDescent="0.35"/>
    <row r="1446" x14ac:dyDescent="0.35"/>
    <row r="1447" x14ac:dyDescent="0.35"/>
    <row r="1448" x14ac:dyDescent="0.35"/>
    <row r="1449" x14ac:dyDescent="0.35"/>
    <row r="1450" x14ac:dyDescent="0.35"/>
    <row r="1451" x14ac:dyDescent="0.35"/>
    <row r="1452" x14ac:dyDescent="0.35"/>
    <row r="1453" x14ac:dyDescent="0.35"/>
    <row r="1454" x14ac:dyDescent="0.35"/>
    <row r="1455" x14ac:dyDescent="0.35"/>
    <row r="1456" x14ac:dyDescent="0.35"/>
    <row r="1457" x14ac:dyDescent="0.35"/>
    <row r="1458" x14ac:dyDescent="0.35"/>
    <row r="1459" x14ac:dyDescent="0.35"/>
    <row r="1460" x14ac:dyDescent="0.35"/>
    <row r="1461" x14ac:dyDescent="0.35"/>
    <row r="1462" x14ac:dyDescent="0.35"/>
    <row r="1463" x14ac:dyDescent="0.35"/>
    <row r="1464" x14ac:dyDescent="0.35"/>
    <row r="1465" x14ac:dyDescent="0.35"/>
    <row r="1466" x14ac:dyDescent="0.35"/>
    <row r="1467" x14ac:dyDescent="0.35"/>
    <row r="1468" x14ac:dyDescent="0.35"/>
    <row r="1469" x14ac:dyDescent="0.35"/>
    <row r="1470" x14ac:dyDescent="0.35"/>
    <row r="1471" x14ac:dyDescent="0.35"/>
    <row r="1472" x14ac:dyDescent="0.35"/>
    <row r="1473" x14ac:dyDescent="0.35"/>
    <row r="1474" x14ac:dyDescent="0.35"/>
    <row r="1475" x14ac:dyDescent="0.35"/>
    <row r="1476" x14ac:dyDescent="0.35"/>
    <row r="1477" x14ac:dyDescent="0.35"/>
    <row r="1478" x14ac:dyDescent="0.35"/>
    <row r="1479" x14ac:dyDescent="0.35"/>
    <row r="1480" x14ac:dyDescent="0.35"/>
    <row r="1481" x14ac:dyDescent="0.35"/>
    <row r="1482" x14ac:dyDescent="0.35"/>
    <row r="1483" x14ac:dyDescent="0.35"/>
    <row r="1484" x14ac:dyDescent="0.35"/>
    <row r="1485" x14ac:dyDescent="0.35"/>
    <row r="1486" x14ac:dyDescent="0.35"/>
    <row r="1487" x14ac:dyDescent="0.35"/>
    <row r="1488" x14ac:dyDescent="0.35"/>
    <row r="1489" x14ac:dyDescent="0.35"/>
    <row r="1490" x14ac:dyDescent="0.35"/>
    <row r="1491" x14ac:dyDescent="0.35"/>
    <row r="1492" x14ac:dyDescent="0.35"/>
    <row r="1493" x14ac:dyDescent="0.35"/>
    <row r="1494" x14ac:dyDescent="0.35"/>
    <row r="1495" x14ac:dyDescent="0.35"/>
    <row r="1496" x14ac:dyDescent="0.35"/>
    <row r="1497" x14ac:dyDescent="0.35"/>
    <row r="1498" x14ac:dyDescent="0.35"/>
    <row r="1499" x14ac:dyDescent="0.35"/>
    <row r="1500" x14ac:dyDescent="0.35"/>
    <row r="1501" x14ac:dyDescent="0.35"/>
    <row r="1502" x14ac:dyDescent="0.35"/>
    <row r="1503" x14ac:dyDescent="0.35"/>
    <row r="1504" x14ac:dyDescent="0.35"/>
    <row r="1505" x14ac:dyDescent="0.35"/>
    <row r="1506" x14ac:dyDescent="0.35"/>
    <row r="1507" x14ac:dyDescent="0.35"/>
    <row r="1508" x14ac:dyDescent="0.35"/>
    <row r="1509" x14ac:dyDescent="0.35"/>
    <row r="1510" x14ac:dyDescent="0.35"/>
    <row r="1511" x14ac:dyDescent="0.35"/>
    <row r="1512" x14ac:dyDescent="0.35"/>
    <row r="1513" x14ac:dyDescent="0.35"/>
    <row r="1514" x14ac:dyDescent="0.35"/>
    <row r="1515" x14ac:dyDescent="0.35"/>
    <row r="1516" x14ac:dyDescent="0.35"/>
    <row r="1517" x14ac:dyDescent="0.35"/>
    <row r="1518" x14ac:dyDescent="0.35"/>
    <row r="1519" x14ac:dyDescent="0.35"/>
    <row r="1520" x14ac:dyDescent="0.35"/>
    <row r="1521" x14ac:dyDescent="0.35"/>
    <row r="1522" x14ac:dyDescent="0.35"/>
    <row r="1523" x14ac:dyDescent="0.35"/>
    <row r="1524" x14ac:dyDescent="0.35"/>
    <row r="1525" x14ac:dyDescent="0.35"/>
    <row r="1526" x14ac:dyDescent="0.35"/>
    <row r="1527" x14ac:dyDescent="0.35"/>
    <row r="1528" x14ac:dyDescent="0.35"/>
    <row r="1529" x14ac:dyDescent="0.35"/>
    <row r="1530" x14ac:dyDescent="0.35"/>
    <row r="1531" x14ac:dyDescent="0.35"/>
    <row r="1532" x14ac:dyDescent="0.35"/>
    <row r="1533" x14ac:dyDescent="0.35"/>
    <row r="1534" x14ac:dyDescent="0.35"/>
    <row r="1535" x14ac:dyDescent="0.35"/>
    <row r="1536" x14ac:dyDescent="0.35"/>
    <row r="1537" x14ac:dyDescent="0.35"/>
    <row r="1538" x14ac:dyDescent="0.35"/>
    <row r="1539" x14ac:dyDescent="0.35"/>
    <row r="1540" x14ac:dyDescent="0.35"/>
    <row r="1541" x14ac:dyDescent="0.35"/>
    <row r="1542" x14ac:dyDescent="0.35"/>
    <row r="1543" x14ac:dyDescent="0.35"/>
    <row r="1544" x14ac:dyDescent="0.35"/>
    <row r="1545" x14ac:dyDescent="0.35"/>
    <row r="1546" x14ac:dyDescent="0.35"/>
    <row r="1547" x14ac:dyDescent="0.35"/>
    <row r="1548" x14ac:dyDescent="0.35"/>
    <row r="1549" x14ac:dyDescent="0.35"/>
    <row r="1550" x14ac:dyDescent="0.35"/>
    <row r="1551" x14ac:dyDescent="0.35"/>
    <row r="1552" x14ac:dyDescent="0.35"/>
    <row r="1553" x14ac:dyDescent="0.35"/>
    <row r="1554" x14ac:dyDescent="0.35"/>
    <row r="1555" x14ac:dyDescent="0.35"/>
    <row r="1556" x14ac:dyDescent="0.35"/>
    <row r="1557" x14ac:dyDescent="0.35"/>
    <row r="1558" x14ac:dyDescent="0.35"/>
    <row r="1559" x14ac:dyDescent="0.35"/>
    <row r="1560" x14ac:dyDescent="0.35"/>
    <row r="1561" x14ac:dyDescent="0.35"/>
    <row r="1562" x14ac:dyDescent="0.35"/>
    <row r="1563" x14ac:dyDescent="0.35"/>
    <row r="1564" x14ac:dyDescent="0.35"/>
    <row r="1565" x14ac:dyDescent="0.35"/>
    <row r="1566" x14ac:dyDescent="0.35"/>
    <row r="1567" x14ac:dyDescent="0.35"/>
    <row r="1568" x14ac:dyDescent="0.35"/>
    <row r="1569" x14ac:dyDescent="0.35"/>
    <row r="1570" x14ac:dyDescent="0.35"/>
    <row r="1571" x14ac:dyDescent="0.35"/>
    <row r="1572" x14ac:dyDescent="0.35"/>
    <row r="1573" x14ac:dyDescent="0.35"/>
    <row r="1574" x14ac:dyDescent="0.35"/>
    <row r="1575" x14ac:dyDescent="0.35"/>
    <row r="1576" x14ac:dyDescent="0.35"/>
    <row r="1577" x14ac:dyDescent="0.35"/>
    <row r="1578" x14ac:dyDescent="0.35"/>
    <row r="1579" x14ac:dyDescent="0.35"/>
    <row r="1580" x14ac:dyDescent="0.35"/>
    <row r="1581" x14ac:dyDescent="0.35"/>
    <row r="1582" x14ac:dyDescent="0.35"/>
    <row r="1583" x14ac:dyDescent="0.35"/>
    <row r="1584" x14ac:dyDescent="0.35"/>
    <row r="1585" x14ac:dyDescent="0.35"/>
    <row r="1586" x14ac:dyDescent="0.35"/>
    <row r="1587" x14ac:dyDescent="0.35"/>
    <row r="1588" x14ac:dyDescent="0.35"/>
    <row r="1589" x14ac:dyDescent="0.35"/>
    <row r="1590" x14ac:dyDescent="0.35"/>
    <row r="1591" x14ac:dyDescent="0.35"/>
    <row r="1592" x14ac:dyDescent="0.35"/>
    <row r="1593" x14ac:dyDescent="0.35"/>
    <row r="1594" x14ac:dyDescent="0.35"/>
    <row r="1595" x14ac:dyDescent="0.35"/>
    <row r="1596" x14ac:dyDescent="0.35"/>
    <row r="1597" x14ac:dyDescent="0.35"/>
    <row r="1598" x14ac:dyDescent="0.35"/>
    <row r="1599" x14ac:dyDescent="0.35"/>
    <row r="1600" x14ac:dyDescent="0.35"/>
    <row r="1601" x14ac:dyDescent="0.35"/>
    <row r="1602" x14ac:dyDescent="0.35"/>
    <row r="1603" x14ac:dyDescent="0.35"/>
    <row r="1604" x14ac:dyDescent="0.35"/>
    <row r="1605" x14ac:dyDescent="0.35"/>
    <row r="1606" x14ac:dyDescent="0.35"/>
    <row r="1607" x14ac:dyDescent="0.35"/>
    <row r="1608" x14ac:dyDescent="0.35"/>
    <row r="1609" x14ac:dyDescent="0.35"/>
    <row r="1610" x14ac:dyDescent="0.35"/>
    <row r="1611" x14ac:dyDescent="0.35"/>
    <row r="1612" x14ac:dyDescent="0.35"/>
    <row r="1613" x14ac:dyDescent="0.35"/>
    <row r="1614" x14ac:dyDescent="0.35"/>
    <row r="1615" x14ac:dyDescent="0.35"/>
    <row r="1616" x14ac:dyDescent="0.35"/>
    <row r="1617" x14ac:dyDescent="0.35"/>
    <row r="1618" x14ac:dyDescent="0.35"/>
    <row r="1619" x14ac:dyDescent="0.35"/>
    <row r="1620" x14ac:dyDescent="0.35"/>
    <row r="1621" x14ac:dyDescent="0.35"/>
    <row r="1622" x14ac:dyDescent="0.35"/>
    <row r="1623" x14ac:dyDescent="0.35"/>
    <row r="1624" x14ac:dyDescent="0.35"/>
    <row r="1625" x14ac:dyDescent="0.35"/>
    <row r="1626" x14ac:dyDescent="0.35"/>
    <row r="1627" x14ac:dyDescent="0.35"/>
    <row r="1628" x14ac:dyDescent="0.35"/>
    <row r="1629" x14ac:dyDescent="0.35"/>
    <row r="1630" x14ac:dyDescent="0.35"/>
    <row r="1631" x14ac:dyDescent="0.35"/>
    <row r="1632" x14ac:dyDescent="0.35"/>
    <row r="1633" x14ac:dyDescent="0.35"/>
    <row r="1634" x14ac:dyDescent="0.35"/>
    <row r="1635" x14ac:dyDescent="0.35"/>
    <row r="1636" x14ac:dyDescent="0.35"/>
    <row r="1637" x14ac:dyDescent="0.35"/>
    <row r="1638" x14ac:dyDescent="0.35"/>
    <row r="1639" x14ac:dyDescent="0.35"/>
    <row r="1640" x14ac:dyDescent="0.35"/>
    <row r="1641" x14ac:dyDescent="0.35"/>
    <row r="1642" x14ac:dyDescent="0.35"/>
    <row r="1643" x14ac:dyDescent="0.35"/>
    <row r="1644" x14ac:dyDescent="0.35"/>
    <row r="1645" x14ac:dyDescent="0.35"/>
    <row r="1646" x14ac:dyDescent="0.35"/>
    <row r="1647" x14ac:dyDescent="0.35"/>
    <row r="1648" x14ac:dyDescent="0.35"/>
    <row r="1649" x14ac:dyDescent="0.35"/>
    <row r="1650" x14ac:dyDescent="0.35"/>
    <row r="1651" x14ac:dyDescent="0.35"/>
    <row r="1652" x14ac:dyDescent="0.35"/>
    <row r="1653" x14ac:dyDescent="0.35"/>
    <row r="1654" x14ac:dyDescent="0.35"/>
    <row r="1655" x14ac:dyDescent="0.35"/>
    <row r="1656" x14ac:dyDescent="0.35"/>
    <row r="1657" x14ac:dyDescent="0.35"/>
    <row r="1658" x14ac:dyDescent="0.35"/>
    <row r="1659" x14ac:dyDescent="0.35"/>
    <row r="1660" x14ac:dyDescent="0.35"/>
    <row r="1661" x14ac:dyDescent="0.35"/>
    <row r="1662" x14ac:dyDescent="0.35"/>
    <row r="1663" x14ac:dyDescent="0.35"/>
    <row r="1664" x14ac:dyDescent="0.35"/>
    <row r="1665" x14ac:dyDescent="0.35"/>
    <row r="1666" x14ac:dyDescent="0.35"/>
    <row r="1667" x14ac:dyDescent="0.35"/>
    <row r="1668" x14ac:dyDescent="0.35"/>
    <row r="1669" x14ac:dyDescent="0.35"/>
    <row r="1670" x14ac:dyDescent="0.35"/>
    <row r="1671" x14ac:dyDescent="0.35"/>
    <row r="1672" x14ac:dyDescent="0.35"/>
    <row r="1673" x14ac:dyDescent="0.35"/>
    <row r="1674" x14ac:dyDescent="0.35"/>
    <row r="1675" x14ac:dyDescent="0.35"/>
    <row r="1676" x14ac:dyDescent="0.35"/>
    <row r="1677" x14ac:dyDescent="0.35"/>
    <row r="1678" x14ac:dyDescent="0.35"/>
    <row r="1679" x14ac:dyDescent="0.35"/>
    <row r="1680" x14ac:dyDescent="0.35"/>
    <row r="1681" x14ac:dyDescent="0.35"/>
    <row r="1682" x14ac:dyDescent="0.35"/>
    <row r="1683" x14ac:dyDescent="0.35"/>
    <row r="1684" x14ac:dyDescent="0.35"/>
    <row r="1685" x14ac:dyDescent="0.35"/>
    <row r="1686" x14ac:dyDescent="0.35"/>
    <row r="1687" x14ac:dyDescent="0.35"/>
    <row r="1688" x14ac:dyDescent="0.35"/>
    <row r="1689" x14ac:dyDescent="0.35"/>
    <row r="1690" x14ac:dyDescent="0.35"/>
    <row r="1691" x14ac:dyDescent="0.35"/>
    <row r="1692" x14ac:dyDescent="0.35"/>
    <row r="1693" x14ac:dyDescent="0.35"/>
    <row r="1694" x14ac:dyDescent="0.35"/>
    <row r="1695" x14ac:dyDescent="0.35"/>
    <row r="1696" x14ac:dyDescent="0.35"/>
    <row r="1697" x14ac:dyDescent="0.35"/>
    <row r="1698" x14ac:dyDescent="0.35"/>
    <row r="1699" x14ac:dyDescent="0.35"/>
    <row r="1700" x14ac:dyDescent="0.35"/>
    <row r="1701" x14ac:dyDescent="0.35"/>
    <row r="1702" x14ac:dyDescent="0.35"/>
    <row r="1703" x14ac:dyDescent="0.35"/>
    <row r="1704" x14ac:dyDescent="0.35"/>
    <row r="1705" x14ac:dyDescent="0.35"/>
    <row r="1706" x14ac:dyDescent="0.35"/>
    <row r="1707" x14ac:dyDescent="0.35"/>
    <row r="1708" x14ac:dyDescent="0.35"/>
    <row r="1709" x14ac:dyDescent="0.35"/>
    <row r="1710" x14ac:dyDescent="0.35"/>
    <row r="1711" x14ac:dyDescent="0.35"/>
    <row r="1712" x14ac:dyDescent="0.35"/>
    <row r="1713" x14ac:dyDescent="0.35"/>
    <row r="1714" x14ac:dyDescent="0.35"/>
    <row r="1715" x14ac:dyDescent="0.35"/>
    <row r="1716" x14ac:dyDescent="0.35"/>
    <row r="1717" x14ac:dyDescent="0.35"/>
    <row r="1718" x14ac:dyDescent="0.35"/>
    <row r="1719" x14ac:dyDescent="0.35"/>
    <row r="1720" x14ac:dyDescent="0.35"/>
    <row r="1721" x14ac:dyDescent="0.35"/>
    <row r="1722" x14ac:dyDescent="0.35"/>
    <row r="1723" x14ac:dyDescent="0.35"/>
    <row r="1724" x14ac:dyDescent="0.35"/>
    <row r="1725" x14ac:dyDescent="0.35"/>
    <row r="1726" x14ac:dyDescent="0.35"/>
    <row r="1727" x14ac:dyDescent="0.35"/>
    <row r="1728" x14ac:dyDescent="0.35"/>
    <row r="1729" x14ac:dyDescent="0.35"/>
    <row r="1730" x14ac:dyDescent="0.35"/>
    <row r="1731" x14ac:dyDescent="0.35"/>
    <row r="1732" x14ac:dyDescent="0.35"/>
    <row r="1733" x14ac:dyDescent="0.35"/>
    <row r="1734" x14ac:dyDescent="0.35"/>
    <row r="1735" x14ac:dyDescent="0.35"/>
    <row r="1736" x14ac:dyDescent="0.35"/>
    <row r="1737" x14ac:dyDescent="0.35"/>
    <row r="1738" x14ac:dyDescent="0.35"/>
    <row r="1739" x14ac:dyDescent="0.35"/>
    <row r="1740" x14ac:dyDescent="0.35"/>
    <row r="1741" x14ac:dyDescent="0.35"/>
    <row r="1742" x14ac:dyDescent="0.35"/>
    <row r="1743" x14ac:dyDescent="0.35"/>
    <row r="1744" x14ac:dyDescent="0.35"/>
    <row r="1745" x14ac:dyDescent="0.35"/>
    <row r="1746" x14ac:dyDescent="0.35"/>
    <row r="1747" x14ac:dyDescent="0.35"/>
    <row r="1748" x14ac:dyDescent="0.35"/>
    <row r="1749" x14ac:dyDescent="0.35"/>
    <row r="1750" x14ac:dyDescent="0.35"/>
    <row r="1751" x14ac:dyDescent="0.35"/>
    <row r="1752" x14ac:dyDescent="0.35"/>
    <row r="1753" x14ac:dyDescent="0.35"/>
    <row r="1754" x14ac:dyDescent="0.35"/>
    <row r="1755" x14ac:dyDescent="0.35"/>
    <row r="1756" x14ac:dyDescent="0.35"/>
    <row r="1757" x14ac:dyDescent="0.35"/>
    <row r="1758" x14ac:dyDescent="0.35"/>
    <row r="1759" x14ac:dyDescent="0.35"/>
    <row r="1760" x14ac:dyDescent="0.35"/>
    <row r="1761" x14ac:dyDescent="0.35"/>
    <row r="1762" x14ac:dyDescent="0.35"/>
    <row r="1763" x14ac:dyDescent="0.35"/>
    <row r="1764" x14ac:dyDescent="0.35"/>
    <row r="1765" x14ac:dyDescent="0.35"/>
    <row r="1766" x14ac:dyDescent="0.35"/>
    <row r="1767" x14ac:dyDescent="0.35"/>
    <row r="1768" x14ac:dyDescent="0.35"/>
    <row r="1769" x14ac:dyDescent="0.35"/>
    <row r="1770" x14ac:dyDescent="0.35"/>
    <row r="1771" x14ac:dyDescent="0.35"/>
    <row r="1772" x14ac:dyDescent="0.35"/>
    <row r="1773" x14ac:dyDescent="0.35"/>
    <row r="1774" x14ac:dyDescent="0.35"/>
    <row r="1775" x14ac:dyDescent="0.35"/>
    <row r="1776" x14ac:dyDescent="0.35"/>
    <row r="1777" x14ac:dyDescent="0.35"/>
    <row r="1778" x14ac:dyDescent="0.35"/>
    <row r="1779" x14ac:dyDescent="0.35"/>
    <row r="1780" x14ac:dyDescent="0.35"/>
    <row r="1781" x14ac:dyDescent="0.35"/>
    <row r="1782" x14ac:dyDescent="0.35"/>
    <row r="1783" x14ac:dyDescent="0.35"/>
    <row r="1784" x14ac:dyDescent="0.35"/>
    <row r="1785" x14ac:dyDescent="0.35"/>
    <row r="1786" x14ac:dyDescent="0.35"/>
    <row r="1787" x14ac:dyDescent="0.35"/>
    <row r="1788" x14ac:dyDescent="0.35"/>
    <row r="1789" x14ac:dyDescent="0.35"/>
    <row r="1790" x14ac:dyDescent="0.35"/>
    <row r="1791" x14ac:dyDescent="0.35"/>
    <row r="1792" x14ac:dyDescent="0.35"/>
    <row r="1793" x14ac:dyDescent="0.35"/>
    <row r="1794" x14ac:dyDescent="0.35"/>
    <row r="1795" x14ac:dyDescent="0.35"/>
    <row r="1796" x14ac:dyDescent="0.35"/>
    <row r="1797" x14ac:dyDescent="0.35"/>
    <row r="1798" x14ac:dyDescent="0.35"/>
    <row r="1799" x14ac:dyDescent="0.35"/>
    <row r="1800" x14ac:dyDescent="0.35"/>
    <row r="1801" x14ac:dyDescent="0.35"/>
    <row r="1802" x14ac:dyDescent="0.35"/>
    <row r="1803" x14ac:dyDescent="0.35"/>
    <row r="1804" x14ac:dyDescent="0.35"/>
    <row r="1805" x14ac:dyDescent="0.35"/>
    <row r="1806" x14ac:dyDescent="0.35"/>
    <row r="1807" x14ac:dyDescent="0.35"/>
    <row r="1808" x14ac:dyDescent="0.35"/>
    <row r="1809" x14ac:dyDescent="0.35"/>
    <row r="1810" x14ac:dyDescent="0.35"/>
    <row r="1811" x14ac:dyDescent="0.35"/>
    <row r="1812" x14ac:dyDescent="0.35"/>
    <row r="1813" x14ac:dyDescent="0.35"/>
    <row r="1814" x14ac:dyDescent="0.35"/>
    <row r="1815" x14ac:dyDescent="0.35"/>
    <row r="1816" x14ac:dyDescent="0.35"/>
    <row r="1817" x14ac:dyDescent="0.35"/>
    <row r="1818" x14ac:dyDescent="0.35"/>
    <row r="1819" x14ac:dyDescent="0.35"/>
    <row r="1820" x14ac:dyDescent="0.35"/>
    <row r="1821" x14ac:dyDescent="0.35"/>
    <row r="1822" x14ac:dyDescent="0.35"/>
    <row r="1823" x14ac:dyDescent="0.35"/>
    <row r="1824" x14ac:dyDescent="0.35"/>
    <row r="1825" x14ac:dyDescent="0.35"/>
    <row r="1826" x14ac:dyDescent="0.35"/>
    <row r="1827" x14ac:dyDescent="0.35"/>
    <row r="1828" x14ac:dyDescent="0.35"/>
    <row r="1829" x14ac:dyDescent="0.35"/>
    <row r="1830" x14ac:dyDescent="0.35"/>
    <row r="1831" x14ac:dyDescent="0.35"/>
    <row r="1832" x14ac:dyDescent="0.35"/>
    <row r="1833" x14ac:dyDescent="0.35"/>
    <row r="1834" x14ac:dyDescent="0.35"/>
    <row r="1835" x14ac:dyDescent="0.35"/>
    <row r="1836" x14ac:dyDescent="0.35"/>
    <row r="1837" x14ac:dyDescent="0.35"/>
    <row r="1838" x14ac:dyDescent="0.35"/>
    <row r="1839" x14ac:dyDescent="0.35"/>
    <row r="1840" x14ac:dyDescent="0.35"/>
    <row r="1841" x14ac:dyDescent="0.35"/>
    <row r="1842" x14ac:dyDescent="0.35"/>
    <row r="1843" x14ac:dyDescent="0.35"/>
    <row r="1844" x14ac:dyDescent="0.35"/>
    <row r="1845" x14ac:dyDescent="0.35"/>
    <row r="1846" x14ac:dyDescent="0.35"/>
    <row r="1847" x14ac:dyDescent="0.35"/>
    <row r="1848" x14ac:dyDescent="0.35"/>
    <row r="1849" x14ac:dyDescent="0.35"/>
    <row r="1850" x14ac:dyDescent="0.35"/>
    <row r="1851" x14ac:dyDescent="0.35"/>
    <row r="1852" x14ac:dyDescent="0.35"/>
    <row r="1853" x14ac:dyDescent="0.35"/>
    <row r="1854" x14ac:dyDescent="0.35"/>
    <row r="1855" x14ac:dyDescent="0.35"/>
    <row r="1856" x14ac:dyDescent="0.35"/>
    <row r="1857" x14ac:dyDescent="0.35"/>
    <row r="1858" x14ac:dyDescent="0.35"/>
    <row r="1859" x14ac:dyDescent="0.35"/>
    <row r="1860" x14ac:dyDescent="0.35"/>
    <row r="1861" x14ac:dyDescent="0.35"/>
    <row r="1862" x14ac:dyDescent="0.35"/>
    <row r="1863" x14ac:dyDescent="0.35"/>
    <row r="1864" x14ac:dyDescent="0.35"/>
    <row r="1865" x14ac:dyDescent="0.35"/>
    <row r="1866" x14ac:dyDescent="0.35"/>
    <row r="1867" x14ac:dyDescent="0.35"/>
    <row r="1868" x14ac:dyDescent="0.35"/>
    <row r="1869" x14ac:dyDescent="0.35"/>
    <row r="1870" x14ac:dyDescent="0.35"/>
    <row r="1871" x14ac:dyDescent="0.35"/>
    <row r="1872" x14ac:dyDescent="0.35"/>
    <row r="1873" x14ac:dyDescent="0.35"/>
    <row r="1874" x14ac:dyDescent="0.35"/>
    <row r="1875" x14ac:dyDescent="0.35"/>
    <row r="1876" x14ac:dyDescent="0.35"/>
    <row r="1877" x14ac:dyDescent="0.35"/>
    <row r="1878" x14ac:dyDescent="0.35"/>
    <row r="1879" x14ac:dyDescent="0.35"/>
    <row r="1880" x14ac:dyDescent="0.35"/>
    <row r="1881" x14ac:dyDescent="0.35"/>
    <row r="1882" x14ac:dyDescent="0.35"/>
    <row r="1883" x14ac:dyDescent="0.35"/>
    <row r="1884" x14ac:dyDescent="0.35"/>
    <row r="1885" x14ac:dyDescent="0.35"/>
    <row r="1886" x14ac:dyDescent="0.35"/>
    <row r="1887" x14ac:dyDescent="0.35"/>
    <row r="1888" x14ac:dyDescent="0.35"/>
    <row r="1889" x14ac:dyDescent="0.35"/>
    <row r="1890" x14ac:dyDescent="0.35"/>
    <row r="1891" x14ac:dyDescent="0.35"/>
    <row r="1892" x14ac:dyDescent="0.35"/>
    <row r="1893" x14ac:dyDescent="0.35"/>
    <row r="1894" x14ac:dyDescent="0.35"/>
    <row r="1895" x14ac:dyDescent="0.35"/>
    <row r="1896" x14ac:dyDescent="0.35"/>
    <row r="1897" x14ac:dyDescent="0.35"/>
    <row r="1898" x14ac:dyDescent="0.35"/>
    <row r="1899" x14ac:dyDescent="0.35"/>
    <row r="1900" x14ac:dyDescent="0.35"/>
    <row r="1901" x14ac:dyDescent="0.35"/>
    <row r="1902" x14ac:dyDescent="0.35"/>
    <row r="1903" x14ac:dyDescent="0.35"/>
    <row r="1904" x14ac:dyDescent="0.35"/>
    <row r="1905" x14ac:dyDescent="0.35"/>
    <row r="1906" x14ac:dyDescent="0.35"/>
    <row r="1907" x14ac:dyDescent="0.35"/>
    <row r="1908" x14ac:dyDescent="0.35"/>
    <row r="1909" x14ac:dyDescent="0.35"/>
    <row r="1910" x14ac:dyDescent="0.35"/>
    <row r="1911" x14ac:dyDescent="0.35"/>
    <row r="1912" x14ac:dyDescent="0.35"/>
    <row r="1913" x14ac:dyDescent="0.35"/>
    <row r="1914" x14ac:dyDescent="0.35"/>
    <row r="1915" x14ac:dyDescent="0.35"/>
    <row r="1916" x14ac:dyDescent="0.35"/>
    <row r="1917" x14ac:dyDescent="0.35"/>
    <row r="1918" x14ac:dyDescent="0.35"/>
    <row r="1919" x14ac:dyDescent="0.35"/>
    <row r="1920" x14ac:dyDescent="0.35"/>
    <row r="1921" x14ac:dyDescent="0.35"/>
    <row r="1922" x14ac:dyDescent="0.35"/>
    <row r="1923" x14ac:dyDescent="0.35"/>
    <row r="1924" x14ac:dyDescent="0.35"/>
    <row r="1925" x14ac:dyDescent="0.35"/>
    <row r="1926" x14ac:dyDescent="0.35"/>
    <row r="1927" x14ac:dyDescent="0.35"/>
    <row r="1928" x14ac:dyDescent="0.35"/>
    <row r="1929" x14ac:dyDescent="0.35"/>
    <row r="1930" x14ac:dyDescent="0.35"/>
    <row r="1931" x14ac:dyDescent="0.35"/>
    <row r="1932" x14ac:dyDescent="0.35"/>
    <row r="1933" x14ac:dyDescent="0.35"/>
    <row r="1934" x14ac:dyDescent="0.35"/>
    <row r="1935" x14ac:dyDescent="0.35"/>
    <row r="1936" x14ac:dyDescent="0.35"/>
    <row r="1937" x14ac:dyDescent="0.35"/>
    <row r="1938" x14ac:dyDescent="0.35"/>
    <row r="1939" x14ac:dyDescent="0.35"/>
    <row r="1940" x14ac:dyDescent="0.35"/>
    <row r="1941" x14ac:dyDescent="0.35"/>
    <row r="1942" x14ac:dyDescent="0.35"/>
    <row r="1943" x14ac:dyDescent="0.35"/>
    <row r="1944" x14ac:dyDescent="0.35"/>
    <row r="1945" x14ac:dyDescent="0.35"/>
    <row r="1946" x14ac:dyDescent="0.35"/>
    <row r="1947" x14ac:dyDescent="0.35"/>
    <row r="1948" x14ac:dyDescent="0.35"/>
    <row r="1949" x14ac:dyDescent="0.35"/>
    <row r="1950" x14ac:dyDescent="0.35"/>
    <row r="1951" x14ac:dyDescent="0.35"/>
    <row r="1952" x14ac:dyDescent="0.35"/>
    <row r="1953" x14ac:dyDescent="0.35"/>
    <row r="1954" x14ac:dyDescent="0.35"/>
    <row r="1955" x14ac:dyDescent="0.35"/>
    <row r="1956" x14ac:dyDescent="0.35"/>
    <row r="1957" x14ac:dyDescent="0.35"/>
    <row r="1958" x14ac:dyDescent="0.35"/>
    <row r="1959" x14ac:dyDescent="0.35"/>
    <row r="1960" x14ac:dyDescent="0.35"/>
    <row r="1961" x14ac:dyDescent="0.35"/>
    <row r="1962" x14ac:dyDescent="0.35"/>
    <row r="1963" x14ac:dyDescent="0.35"/>
    <row r="1964" x14ac:dyDescent="0.35"/>
    <row r="1965" x14ac:dyDescent="0.35"/>
    <row r="1966" x14ac:dyDescent="0.35"/>
    <row r="1967" x14ac:dyDescent="0.35"/>
    <row r="1968" x14ac:dyDescent="0.35"/>
    <row r="1969" x14ac:dyDescent="0.35"/>
    <row r="1970" x14ac:dyDescent="0.35"/>
    <row r="1971" x14ac:dyDescent="0.35"/>
    <row r="1972" x14ac:dyDescent="0.35"/>
    <row r="1973" x14ac:dyDescent="0.35"/>
    <row r="1974" x14ac:dyDescent="0.35"/>
    <row r="1975" x14ac:dyDescent="0.35"/>
    <row r="1976" x14ac:dyDescent="0.35"/>
    <row r="1977" x14ac:dyDescent="0.35"/>
    <row r="1978" x14ac:dyDescent="0.35"/>
    <row r="1979" x14ac:dyDescent="0.35"/>
    <row r="1980" x14ac:dyDescent="0.35"/>
    <row r="1981" x14ac:dyDescent="0.35"/>
    <row r="1982" x14ac:dyDescent="0.35"/>
    <row r="1983" x14ac:dyDescent="0.35"/>
    <row r="1984" x14ac:dyDescent="0.35"/>
    <row r="1985" x14ac:dyDescent="0.35"/>
    <row r="1986" x14ac:dyDescent="0.35"/>
    <row r="1987" x14ac:dyDescent="0.35"/>
    <row r="1988" x14ac:dyDescent="0.35"/>
    <row r="1989" x14ac:dyDescent="0.35"/>
    <row r="1990" x14ac:dyDescent="0.35"/>
    <row r="1991" x14ac:dyDescent="0.35"/>
    <row r="1992" x14ac:dyDescent="0.35"/>
    <row r="1993" x14ac:dyDescent="0.35"/>
    <row r="1994" x14ac:dyDescent="0.35"/>
    <row r="1995" x14ac:dyDescent="0.35"/>
    <row r="1996" x14ac:dyDescent="0.35"/>
    <row r="1997" x14ac:dyDescent="0.35"/>
    <row r="1998" x14ac:dyDescent="0.35"/>
    <row r="1999" x14ac:dyDescent="0.35"/>
    <row r="2000" x14ac:dyDescent="0.35"/>
    <row r="2001" x14ac:dyDescent="0.35"/>
    <row r="2002" x14ac:dyDescent="0.35"/>
    <row r="2003" x14ac:dyDescent="0.35"/>
    <row r="2004" x14ac:dyDescent="0.35"/>
    <row r="2005" x14ac:dyDescent="0.35"/>
    <row r="2006" x14ac:dyDescent="0.35"/>
    <row r="2007" x14ac:dyDescent="0.35"/>
    <row r="2008" x14ac:dyDescent="0.35"/>
    <row r="2009" x14ac:dyDescent="0.35"/>
    <row r="2010" x14ac:dyDescent="0.35"/>
    <row r="2011" x14ac:dyDescent="0.35"/>
    <row r="2012" x14ac:dyDescent="0.35"/>
    <row r="2013" x14ac:dyDescent="0.35"/>
    <row r="2014" x14ac:dyDescent="0.35"/>
    <row r="2015" x14ac:dyDescent="0.35"/>
    <row r="2016" x14ac:dyDescent="0.35"/>
    <row r="2017" x14ac:dyDescent="0.35"/>
    <row r="2018" x14ac:dyDescent="0.35"/>
    <row r="2019" x14ac:dyDescent="0.35"/>
    <row r="2020" x14ac:dyDescent="0.35"/>
    <row r="2021" x14ac:dyDescent="0.35"/>
    <row r="2022" x14ac:dyDescent="0.35"/>
    <row r="2023" x14ac:dyDescent="0.35"/>
    <row r="2024" x14ac:dyDescent="0.35"/>
    <row r="2025" x14ac:dyDescent="0.35"/>
    <row r="2026" x14ac:dyDescent="0.35"/>
    <row r="2027" x14ac:dyDescent="0.35"/>
    <row r="2028" x14ac:dyDescent="0.35"/>
    <row r="2029" x14ac:dyDescent="0.35"/>
    <row r="2030" x14ac:dyDescent="0.35"/>
    <row r="2031" x14ac:dyDescent="0.35"/>
    <row r="2032" x14ac:dyDescent="0.35"/>
    <row r="2033" x14ac:dyDescent="0.35"/>
    <row r="2034" x14ac:dyDescent="0.35"/>
    <row r="2035" x14ac:dyDescent="0.35"/>
    <row r="2036" x14ac:dyDescent="0.35"/>
    <row r="2037" x14ac:dyDescent="0.35"/>
    <row r="2038" x14ac:dyDescent="0.35"/>
    <row r="2039" x14ac:dyDescent="0.35"/>
    <row r="2040" x14ac:dyDescent="0.35"/>
    <row r="2041" x14ac:dyDescent="0.35"/>
    <row r="2042" x14ac:dyDescent="0.35"/>
    <row r="2043" x14ac:dyDescent="0.35"/>
    <row r="2044" x14ac:dyDescent="0.35"/>
    <row r="2045" x14ac:dyDescent="0.35"/>
    <row r="2046" x14ac:dyDescent="0.35"/>
    <row r="2047" x14ac:dyDescent="0.35"/>
    <row r="2048" x14ac:dyDescent="0.35"/>
    <row r="2049" x14ac:dyDescent="0.35"/>
    <row r="2050" x14ac:dyDescent="0.35"/>
    <row r="2051" x14ac:dyDescent="0.35"/>
    <row r="2052" x14ac:dyDescent="0.35"/>
    <row r="2053" x14ac:dyDescent="0.35"/>
    <row r="2054" x14ac:dyDescent="0.35"/>
    <row r="2055" x14ac:dyDescent="0.35"/>
    <row r="2056" x14ac:dyDescent="0.35"/>
    <row r="2057" x14ac:dyDescent="0.35"/>
    <row r="2058" x14ac:dyDescent="0.35"/>
    <row r="2059" x14ac:dyDescent="0.35"/>
    <row r="2060" x14ac:dyDescent="0.35"/>
    <row r="2061" x14ac:dyDescent="0.35"/>
    <row r="2062" x14ac:dyDescent="0.35"/>
    <row r="2063" x14ac:dyDescent="0.35"/>
    <row r="2064" x14ac:dyDescent="0.35"/>
    <row r="2065" x14ac:dyDescent="0.35"/>
    <row r="2066" x14ac:dyDescent="0.35"/>
    <row r="2067" x14ac:dyDescent="0.35"/>
    <row r="2068" x14ac:dyDescent="0.35"/>
    <row r="2069" x14ac:dyDescent="0.35"/>
    <row r="2070" x14ac:dyDescent="0.35"/>
    <row r="2071" x14ac:dyDescent="0.35"/>
    <row r="2072" x14ac:dyDescent="0.35"/>
    <row r="2073" x14ac:dyDescent="0.35"/>
    <row r="2074" x14ac:dyDescent="0.35"/>
    <row r="2075" x14ac:dyDescent="0.35"/>
    <row r="2076" x14ac:dyDescent="0.35"/>
    <row r="2077" x14ac:dyDescent="0.35"/>
    <row r="2078" x14ac:dyDescent="0.35"/>
    <row r="2079" x14ac:dyDescent="0.35"/>
    <row r="2080" x14ac:dyDescent="0.35"/>
    <row r="2081" x14ac:dyDescent="0.35"/>
    <row r="2082" x14ac:dyDescent="0.35"/>
    <row r="2083" x14ac:dyDescent="0.35"/>
    <row r="2084" x14ac:dyDescent="0.35"/>
    <row r="2085" x14ac:dyDescent="0.35"/>
    <row r="2086" x14ac:dyDescent="0.35"/>
    <row r="2087" x14ac:dyDescent="0.35"/>
    <row r="2088" x14ac:dyDescent="0.35"/>
    <row r="2089" x14ac:dyDescent="0.35"/>
    <row r="2090" x14ac:dyDescent="0.35"/>
    <row r="2091" x14ac:dyDescent="0.35"/>
    <row r="2092" x14ac:dyDescent="0.35"/>
    <row r="2093" x14ac:dyDescent="0.35"/>
    <row r="2094" x14ac:dyDescent="0.35"/>
    <row r="2095" x14ac:dyDescent="0.35"/>
    <row r="2096" x14ac:dyDescent="0.35"/>
    <row r="2097" x14ac:dyDescent="0.35"/>
    <row r="2098" x14ac:dyDescent="0.35"/>
    <row r="2099" x14ac:dyDescent="0.35"/>
    <row r="2100" x14ac:dyDescent="0.35"/>
    <row r="2101" x14ac:dyDescent="0.35"/>
    <row r="2102" x14ac:dyDescent="0.35"/>
    <row r="2103" x14ac:dyDescent="0.35"/>
    <row r="2104" x14ac:dyDescent="0.35"/>
    <row r="2105" x14ac:dyDescent="0.35"/>
    <row r="2106" x14ac:dyDescent="0.35"/>
    <row r="2107" x14ac:dyDescent="0.35"/>
    <row r="2108" x14ac:dyDescent="0.35"/>
    <row r="2109" x14ac:dyDescent="0.35"/>
    <row r="2110" x14ac:dyDescent="0.35"/>
    <row r="2111" x14ac:dyDescent="0.35"/>
    <row r="2112" x14ac:dyDescent="0.35"/>
    <row r="2113" x14ac:dyDescent="0.35"/>
    <row r="2114" x14ac:dyDescent="0.35"/>
    <row r="2115" x14ac:dyDescent="0.35"/>
    <row r="2116" x14ac:dyDescent="0.35"/>
    <row r="2117" x14ac:dyDescent="0.35"/>
    <row r="2118" x14ac:dyDescent="0.35"/>
    <row r="2119" x14ac:dyDescent="0.35"/>
    <row r="2120" x14ac:dyDescent="0.35"/>
    <row r="2121" x14ac:dyDescent="0.35"/>
    <row r="2122" x14ac:dyDescent="0.35"/>
    <row r="2123" x14ac:dyDescent="0.35"/>
    <row r="2124" x14ac:dyDescent="0.35"/>
    <row r="2125" x14ac:dyDescent="0.35"/>
    <row r="2126" x14ac:dyDescent="0.35"/>
    <row r="2127" x14ac:dyDescent="0.35"/>
    <row r="2128" x14ac:dyDescent="0.35"/>
    <row r="2129" x14ac:dyDescent="0.35"/>
    <row r="2130" x14ac:dyDescent="0.35"/>
    <row r="2131" x14ac:dyDescent="0.35"/>
    <row r="2132" x14ac:dyDescent="0.35"/>
    <row r="2133" x14ac:dyDescent="0.35"/>
    <row r="2134" x14ac:dyDescent="0.35"/>
    <row r="2135" x14ac:dyDescent="0.35"/>
    <row r="2136" x14ac:dyDescent="0.35"/>
    <row r="2137" x14ac:dyDescent="0.35"/>
    <row r="2138" x14ac:dyDescent="0.35"/>
    <row r="2139" x14ac:dyDescent="0.35"/>
    <row r="2140" x14ac:dyDescent="0.35"/>
    <row r="2141" x14ac:dyDescent="0.35"/>
    <row r="2142" x14ac:dyDescent="0.35"/>
    <row r="2143" x14ac:dyDescent="0.35"/>
    <row r="2144" x14ac:dyDescent="0.35"/>
    <row r="2145" x14ac:dyDescent="0.35"/>
    <row r="2146" x14ac:dyDescent="0.35"/>
    <row r="2147" x14ac:dyDescent="0.35"/>
    <row r="2148" x14ac:dyDescent="0.35"/>
    <row r="2149" x14ac:dyDescent="0.35"/>
    <row r="2150" x14ac:dyDescent="0.35"/>
    <row r="2151" x14ac:dyDescent="0.35"/>
    <row r="2152" x14ac:dyDescent="0.35"/>
    <row r="2153" x14ac:dyDescent="0.35"/>
    <row r="2154" x14ac:dyDescent="0.35"/>
    <row r="2155" x14ac:dyDescent="0.35"/>
    <row r="2156" x14ac:dyDescent="0.35"/>
    <row r="2157" x14ac:dyDescent="0.35"/>
    <row r="2158" x14ac:dyDescent="0.35"/>
    <row r="2159" x14ac:dyDescent="0.35"/>
    <row r="2160" x14ac:dyDescent="0.35"/>
    <row r="2161" x14ac:dyDescent="0.35"/>
    <row r="2162" x14ac:dyDescent="0.35"/>
    <row r="2163" x14ac:dyDescent="0.35"/>
    <row r="2164" x14ac:dyDescent="0.35"/>
    <row r="2165" x14ac:dyDescent="0.35"/>
    <row r="2166" x14ac:dyDescent="0.35"/>
    <row r="2167" x14ac:dyDescent="0.35"/>
    <row r="2168" x14ac:dyDescent="0.35"/>
    <row r="2169" x14ac:dyDescent="0.35"/>
    <row r="2170" x14ac:dyDescent="0.35"/>
    <row r="2171" x14ac:dyDescent="0.35"/>
    <row r="2172" x14ac:dyDescent="0.35"/>
    <row r="2173" x14ac:dyDescent="0.35"/>
    <row r="2174" x14ac:dyDescent="0.35"/>
    <row r="2175" x14ac:dyDescent="0.35"/>
    <row r="2176" x14ac:dyDescent="0.35"/>
    <row r="2177" x14ac:dyDescent="0.35"/>
    <row r="2178" x14ac:dyDescent="0.35"/>
    <row r="2179" x14ac:dyDescent="0.35"/>
    <row r="2180" x14ac:dyDescent="0.35"/>
    <row r="2181" x14ac:dyDescent="0.35"/>
    <row r="2182" x14ac:dyDescent="0.35"/>
    <row r="2183" x14ac:dyDescent="0.35"/>
    <row r="2184" x14ac:dyDescent="0.35"/>
    <row r="2185" x14ac:dyDescent="0.35"/>
    <row r="2186" x14ac:dyDescent="0.35"/>
    <row r="2187" x14ac:dyDescent="0.35"/>
    <row r="2188" x14ac:dyDescent="0.35"/>
    <row r="2189" x14ac:dyDescent="0.35"/>
    <row r="2190" x14ac:dyDescent="0.35"/>
    <row r="2191" x14ac:dyDescent="0.35"/>
    <row r="2192" x14ac:dyDescent="0.35"/>
    <row r="2193" x14ac:dyDescent="0.35"/>
    <row r="2194" x14ac:dyDescent="0.35"/>
    <row r="2195" x14ac:dyDescent="0.35"/>
    <row r="2196" x14ac:dyDescent="0.35"/>
    <row r="2197" x14ac:dyDescent="0.35"/>
    <row r="2198" x14ac:dyDescent="0.35"/>
    <row r="2199" x14ac:dyDescent="0.35"/>
    <row r="2200" x14ac:dyDescent="0.35"/>
    <row r="2201" x14ac:dyDescent="0.35"/>
    <row r="2202" x14ac:dyDescent="0.35"/>
    <row r="2203" x14ac:dyDescent="0.35"/>
    <row r="2204" x14ac:dyDescent="0.35"/>
    <row r="2205" x14ac:dyDescent="0.35"/>
    <row r="2206" x14ac:dyDescent="0.35"/>
    <row r="2207" x14ac:dyDescent="0.35"/>
    <row r="2208" x14ac:dyDescent="0.35"/>
    <row r="2209" x14ac:dyDescent="0.35"/>
    <row r="2210" x14ac:dyDescent="0.35"/>
    <row r="2211" x14ac:dyDescent="0.35"/>
    <row r="2212" x14ac:dyDescent="0.35"/>
    <row r="2213" x14ac:dyDescent="0.35"/>
    <row r="2214" x14ac:dyDescent="0.35"/>
    <row r="2215" x14ac:dyDescent="0.35"/>
    <row r="2216" x14ac:dyDescent="0.35"/>
    <row r="2217" x14ac:dyDescent="0.35"/>
    <row r="2218" x14ac:dyDescent="0.35"/>
    <row r="2219" x14ac:dyDescent="0.35"/>
    <row r="2220" x14ac:dyDescent="0.35"/>
    <row r="2221" x14ac:dyDescent="0.35"/>
    <row r="2222" x14ac:dyDescent="0.35"/>
    <row r="2223" x14ac:dyDescent="0.35"/>
    <row r="2224" x14ac:dyDescent="0.35"/>
    <row r="2225" x14ac:dyDescent="0.35"/>
    <row r="2226" x14ac:dyDescent="0.35"/>
    <row r="2227" x14ac:dyDescent="0.35"/>
    <row r="2228" x14ac:dyDescent="0.35"/>
    <row r="2229" x14ac:dyDescent="0.35"/>
    <row r="2230" x14ac:dyDescent="0.35"/>
    <row r="2231" x14ac:dyDescent="0.35"/>
    <row r="2232" x14ac:dyDescent="0.35"/>
    <row r="2233" x14ac:dyDescent="0.35"/>
    <row r="2234" x14ac:dyDescent="0.35"/>
    <row r="2235" x14ac:dyDescent="0.35"/>
    <row r="2236" x14ac:dyDescent="0.35"/>
    <row r="2237" x14ac:dyDescent="0.35"/>
    <row r="2238" x14ac:dyDescent="0.35"/>
    <row r="2239" x14ac:dyDescent="0.35"/>
    <row r="2240" x14ac:dyDescent="0.35"/>
    <row r="2241" x14ac:dyDescent="0.35"/>
    <row r="2242" x14ac:dyDescent="0.35"/>
    <row r="2243" x14ac:dyDescent="0.35"/>
    <row r="2244" x14ac:dyDescent="0.35"/>
    <row r="2245" x14ac:dyDescent="0.35"/>
    <row r="2246" x14ac:dyDescent="0.35"/>
    <row r="2247" x14ac:dyDescent="0.35"/>
    <row r="2248" x14ac:dyDescent="0.35"/>
    <row r="2249" x14ac:dyDescent="0.35"/>
    <row r="2250" x14ac:dyDescent="0.35"/>
    <row r="2251" x14ac:dyDescent="0.35"/>
    <row r="2252" x14ac:dyDescent="0.35"/>
    <row r="2253" x14ac:dyDescent="0.35"/>
    <row r="2254" x14ac:dyDescent="0.35"/>
    <row r="2255" x14ac:dyDescent="0.35"/>
    <row r="2256" x14ac:dyDescent="0.35"/>
    <row r="2257" x14ac:dyDescent="0.35"/>
    <row r="2258" x14ac:dyDescent="0.35"/>
    <row r="2259" x14ac:dyDescent="0.35"/>
    <row r="2260" x14ac:dyDescent="0.35"/>
    <row r="2261" x14ac:dyDescent="0.35"/>
    <row r="2262" x14ac:dyDescent="0.35"/>
    <row r="2263" x14ac:dyDescent="0.35"/>
    <row r="2264" x14ac:dyDescent="0.35"/>
    <row r="2265" x14ac:dyDescent="0.35"/>
    <row r="2266" x14ac:dyDescent="0.35"/>
    <row r="2267" x14ac:dyDescent="0.35"/>
    <row r="2268" x14ac:dyDescent="0.35"/>
    <row r="2269" x14ac:dyDescent="0.35"/>
    <row r="2270" x14ac:dyDescent="0.35"/>
    <row r="2271" x14ac:dyDescent="0.35"/>
    <row r="2272" x14ac:dyDescent="0.35"/>
    <row r="2273" x14ac:dyDescent="0.35"/>
    <row r="2274" x14ac:dyDescent="0.35"/>
    <row r="2275" x14ac:dyDescent="0.35"/>
    <row r="2276" x14ac:dyDescent="0.35"/>
    <row r="2277" x14ac:dyDescent="0.35"/>
    <row r="2278" x14ac:dyDescent="0.35"/>
    <row r="2279" x14ac:dyDescent="0.35"/>
    <row r="2280" x14ac:dyDescent="0.35"/>
    <row r="2281" x14ac:dyDescent="0.35"/>
    <row r="2282" x14ac:dyDescent="0.35"/>
    <row r="2283" x14ac:dyDescent="0.35"/>
    <row r="2284" x14ac:dyDescent="0.35"/>
    <row r="2285" x14ac:dyDescent="0.35"/>
    <row r="2286" x14ac:dyDescent="0.35"/>
    <row r="2287" x14ac:dyDescent="0.35"/>
    <row r="2288" x14ac:dyDescent="0.35"/>
    <row r="2289" x14ac:dyDescent="0.35"/>
    <row r="2290" x14ac:dyDescent="0.35"/>
    <row r="2291" x14ac:dyDescent="0.35"/>
    <row r="2292" x14ac:dyDescent="0.35"/>
    <row r="2293" x14ac:dyDescent="0.35"/>
    <row r="2294" x14ac:dyDescent="0.35"/>
    <row r="2295" x14ac:dyDescent="0.35"/>
    <row r="2296" x14ac:dyDescent="0.35"/>
    <row r="2297" x14ac:dyDescent="0.35"/>
    <row r="2298" x14ac:dyDescent="0.35"/>
    <row r="2299" x14ac:dyDescent="0.35"/>
    <row r="2300" x14ac:dyDescent="0.35"/>
    <row r="2301" x14ac:dyDescent="0.35"/>
    <row r="2302" x14ac:dyDescent="0.35"/>
    <row r="2303" x14ac:dyDescent="0.35"/>
    <row r="2304" x14ac:dyDescent="0.35"/>
    <row r="2305" x14ac:dyDescent="0.35"/>
    <row r="2306" x14ac:dyDescent="0.35"/>
    <row r="2307" x14ac:dyDescent="0.35"/>
    <row r="2308" x14ac:dyDescent="0.35"/>
    <row r="2309" x14ac:dyDescent="0.35"/>
    <row r="2310" x14ac:dyDescent="0.35"/>
    <row r="2311" x14ac:dyDescent="0.35"/>
    <row r="2312" x14ac:dyDescent="0.35"/>
    <row r="2313" x14ac:dyDescent="0.35"/>
    <row r="2314" x14ac:dyDescent="0.35"/>
    <row r="2315" x14ac:dyDescent="0.35"/>
    <row r="2316" x14ac:dyDescent="0.35"/>
    <row r="2317" x14ac:dyDescent="0.35"/>
    <row r="2318" x14ac:dyDescent="0.35"/>
    <row r="2319" x14ac:dyDescent="0.35"/>
    <row r="2320" x14ac:dyDescent="0.35"/>
    <row r="2321" x14ac:dyDescent="0.35"/>
    <row r="2322" x14ac:dyDescent="0.35"/>
    <row r="2323" x14ac:dyDescent="0.35"/>
    <row r="2324" x14ac:dyDescent="0.35"/>
    <row r="2325" x14ac:dyDescent="0.35"/>
    <row r="2326" x14ac:dyDescent="0.35"/>
    <row r="2327" x14ac:dyDescent="0.35"/>
    <row r="2328" x14ac:dyDescent="0.35"/>
    <row r="2329" x14ac:dyDescent="0.35"/>
    <row r="2330" x14ac:dyDescent="0.35"/>
    <row r="2331" x14ac:dyDescent="0.35"/>
    <row r="2332" x14ac:dyDescent="0.35"/>
    <row r="2333" x14ac:dyDescent="0.35"/>
    <row r="2334" x14ac:dyDescent="0.35"/>
    <row r="2335" x14ac:dyDescent="0.35"/>
    <row r="2336" x14ac:dyDescent="0.35"/>
    <row r="2337" x14ac:dyDescent="0.35"/>
    <row r="2338" x14ac:dyDescent="0.35"/>
    <row r="2339" x14ac:dyDescent="0.35"/>
    <row r="2340" x14ac:dyDescent="0.35"/>
    <row r="2341" x14ac:dyDescent="0.35"/>
    <row r="2342" x14ac:dyDescent="0.35"/>
    <row r="2343" x14ac:dyDescent="0.35"/>
    <row r="2344" x14ac:dyDescent="0.35"/>
    <row r="2345" x14ac:dyDescent="0.35"/>
    <row r="2346" x14ac:dyDescent="0.35"/>
    <row r="2347" x14ac:dyDescent="0.35"/>
    <row r="2348" x14ac:dyDescent="0.35"/>
    <row r="2349" x14ac:dyDescent="0.35"/>
    <row r="2350" x14ac:dyDescent="0.35"/>
    <row r="2351" x14ac:dyDescent="0.35"/>
    <row r="2352" x14ac:dyDescent="0.35"/>
    <row r="2353" x14ac:dyDescent="0.35"/>
    <row r="2354" x14ac:dyDescent="0.35"/>
    <row r="2355" x14ac:dyDescent="0.35"/>
    <row r="2356" x14ac:dyDescent="0.35"/>
    <row r="2357" x14ac:dyDescent="0.35"/>
    <row r="2358" x14ac:dyDescent="0.35"/>
    <row r="2359" x14ac:dyDescent="0.35"/>
    <row r="2360" x14ac:dyDescent="0.35"/>
    <row r="2361" x14ac:dyDescent="0.35"/>
    <row r="2362" x14ac:dyDescent="0.35"/>
    <row r="2363" x14ac:dyDescent="0.35"/>
    <row r="2364" x14ac:dyDescent="0.35"/>
    <row r="2365" x14ac:dyDescent="0.35"/>
    <row r="2366" x14ac:dyDescent="0.35"/>
    <row r="2367" x14ac:dyDescent="0.35"/>
    <row r="2368" x14ac:dyDescent="0.35"/>
    <row r="2369" x14ac:dyDescent="0.35"/>
    <row r="2370" x14ac:dyDescent="0.35"/>
    <row r="2371" x14ac:dyDescent="0.35"/>
    <row r="2372" x14ac:dyDescent="0.35"/>
    <row r="2373" x14ac:dyDescent="0.35"/>
    <row r="2374" x14ac:dyDescent="0.35"/>
    <row r="2375" x14ac:dyDescent="0.35"/>
    <row r="2376" x14ac:dyDescent="0.35"/>
    <row r="2377" x14ac:dyDescent="0.35"/>
    <row r="2378" x14ac:dyDescent="0.35"/>
    <row r="2379" x14ac:dyDescent="0.35"/>
    <row r="2380" x14ac:dyDescent="0.35"/>
    <row r="2381" x14ac:dyDescent="0.35"/>
    <row r="2382" x14ac:dyDescent="0.35"/>
    <row r="2383" x14ac:dyDescent="0.35"/>
    <row r="2384" x14ac:dyDescent="0.35"/>
    <row r="2385" x14ac:dyDescent="0.35"/>
    <row r="2386" x14ac:dyDescent="0.35"/>
    <row r="2387" x14ac:dyDescent="0.35"/>
    <row r="2388" x14ac:dyDescent="0.35"/>
    <row r="2389" x14ac:dyDescent="0.35"/>
    <row r="2390" x14ac:dyDescent="0.35"/>
    <row r="2391" x14ac:dyDescent="0.35"/>
    <row r="2392" x14ac:dyDescent="0.35"/>
    <row r="2393" x14ac:dyDescent="0.35"/>
    <row r="2394" x14ac:dyDescent="0.35"/>
    <row r="2395" x14ac:dyDescent="0.35"/>
    <row r="2396" x14ac:dyDescent="0.35"/>
    <row r="2397" x14ac:dyDescent="0.35"/>
    <row r="2398" x14ac:dyDescent="0.35"/>
    <row r="2399" x14ac:dyDescent="0.35"/>
    <row r="2400" x14ac:dyDescent="0.35"/>
    <row r="2401" x14ac:dyDescent="0.35"/>
    <row r="2402" x14ac:dyDescent="0.35"/>
    <row r="2403" x14ac:dyDescent="0.35"/>
    <row r="2404" x14ac:dyDescent="0.35"/>
    <row r="2405" x14ac:dyDescent="0.35"/>
    <row r="2406" x14ac:dyDescent="0.35"/>
    <row r="2407" x14ac:dyDescent="0.35"/>
    <row r="2408" x14ac:dyDescent="0.35"/>
    <row r="2409" x14ac:dyDescent="0.35"/>
    <row r="2410" x14ac:dyDescent="0.35"/>
    <row r="2411" x14ac:dyDescent="0.35"/>
    <row r="2412" x14ac:dyDescent="0.35"/>
    <row r="2413" x14ac:dyDescent="0.35"/>
    <row r="2414" x14ac:dyDescent="0.35"/>
    <row r="2415" x14ac:dyDescent="0.35"/>
    <row r="2416" x14ac:dyDescent="0.35"/>
    <row r="2417" x14ac:dyDescent="0.35"/>
    <row r="2418" x14ac:dyDescent="0.35"/>
    <row r="2419" x14ac:dyDescent="0.35"/>
    <row r="2420" x14ac:dyDescent="0.35"/>
    <row r="2421" x14ac:dyDescent="0.35"/>
    <row r="2422" x14ac:dyDescent="0.35"/>
    <row r="2423" x14ac:dyDescent="0.35"/>
    <row r="2424" x14ac:dyDescent="0.35"/>
    <row r="2425" x14ac:dyDescent="0.35"/>
    <row r="2426" x14ac:dyDescent="0.35"/>
    <row r="2427" x14ac:dyDescent="0.35"/>
    <row r="2428" x14ac:dyDescent="0.35"/>
    <row r="2429" x14ac:dyDescent="0.35"/>
    <row r="2430" x14ac:dyDescent="0.35"/>
    <row r="2431" x14ac:dyDescent="0.35"/>
    <row r="2432" x14ac:dyDescent="0.35"/>
    <row r="2433" x14ac:dyDescent="0.35"/>
    <row r="2434" x14ac:dyDescent="0.35"/>
    <row r="2435" x14ac:dyDescent="0.35"/>
    <row r="2436" x14ac:dyDescent="0.35"/>
    <row r="2437" x14ac:dyDescent="0.35"/>
    <row r="2438" x14ac:dyDescent="0.35"/>
    <row r="2439" x14ac:dyDescent="0.35"/>
    <row r="2440" x14ac:dyDescent="0.35"/>
    <row r="2441" x14ac:dyDescent="0.35"/>
    <row r="2442" x14ac:dyDescent="0.35"/>
    <row r="2443" x14ac:dyDescent="0.35"/>
    <row r="2444" x14ac:dyDescent="0.35"/>
    <row r="2445" x14ac:dyDescent="0.35"/>
    <row r="2446" x14ac:dyDescent="0.35"/>
    <row r="2447" x14ac:dyDescent="0.35"/>
    <row r="2448" x14ac:dyDescent="0.35"/>
    <row r="2449" x14ac:dyDescent="0.35"/>
    <row r="2450" x14ac:dyDescent="0.35"/>
    <row r="2451" x14ac:dyDescent="0.35"/>
    <row r="2452" x14ac:dyDescent="0.35"/>
    <row r="2453" x14ac:dyDescent="0.35"/>
    <row r="2454" x14ac:dyDescent="0.35"/>
    <row r="2455" x14ac:dyDescent="0.35"/>
    <row r="2456" x14ac:dyDescent="0.35"/>
    <row r="2457" x14ac:dyDescent="0.35"/>
    <row r="2458" x14ac:dyDescent="0.35"/>
    <row r="2459" x14ac:dyDescent="0.35"/>
    <row r="2460" x14ac:dyDescent="0.35"/>
    <row r="2461" x14ac:dyDescent="0.35"/>
    <row r="2462" x14ac:dyDescent="0.35"/>
    <row r="2463" x14ac:dyDescent="0.35"/>
    <row r="2464" x14ac:dyDescent="0.35"/>
    <row r="2465" x14ac:dyDescent="0.35"/>
    <row r="2466" x14ac:dyDescent="0.35"/>
    <row r="2467" x14ac:dyDescent="0.35"/>
    <row r="2468" x14ac:dyDescent="0.35"/>
    <row r="2469" x14ac:dyDescent="0.35"/>
    <row r="2470" x14ac:dyDescent="0.35"/>
    <row r="2471" x14ac:dyDescent="0.35"/>
    <row r="2472" x14ac:dyDescent="0.35"/>
    <row r="2473" x14ac:dyDescent="0.35"/>
    <row r="2474" x14ac:dyDescent="0.35"/>
    <row r="2475" x14ac:dyDescent="0.35"/>
    <row r="2476" x14ac:dyDescent="0.35"/>
    <row r="2477" x14ac:dyDescent="0.35"/>
    <row r="2478" x14ac:dyDescent="0.35"/>
    <row r="2479" x14ac:dyDescent="0.35"/>
    <row r="2480" x14ac:dyDescent="0.35"/>
    <row r="2481" x14ac:dyDescent="0.35"/>
    <row r="2482" x14ac:dyDescent="0.35"/>
    <row r="2483" x14ac:dyDescent="0.35"/>
    <row r="2484" x14ac:dyDescent="0.35"/>
    <row r="2485" x14ac:dyDescent="0.35"/>
    <row r="2486" x14ac:dyDescent="0.35"/>
    <row r="2487" x14ac:dyDescent="0.35"/>
    <row r="2488" x14ac:dyDescent="0.35"/>
    <row r="2489" x14ac:dyDescent="0.35"/>
    <row r="2490" x14ac:dyDescent="0.35"/>
    <row r="2491" x14ac:dyDescent="0.35"/>
    <row r="2492" x14ac:dyDescent="0.35"/>
    <row r="2493" x14ac:dyDescent="0.35"/>
    <row r="2494" x14ac:dyDescent="0.35"/>
    <row r="2495" x14ac:dyDescent="0.35"/>
    <row r="2496" x14ac:dyDescent="0.35"/>
    <row r="2497" x14ac:dyDescent="0.35"/>
    <row r="2498" x14ac:dyDescent="0.35"/>
    <row r="2499" x14ac:dyDescent="0.35"/>
    <row r="2500" x14ac:dyDescent="0.35"/>
    <row r="2501" x14ac:dyDescent="0.35"/>
    <row r="2502" x14ac:dyDescent="0.35"/>
    <row r="2503" x14ac:dyDescent="0.35"/>
    <row r="2504" x14ac:dyDescent="0.35"/>
    <row r="2505" x14ac:dyDescent="0.35"/>
    <row r="2506" x14ac:dyDescent="0.35"/>
    <row r="2507" x14ac:dyDescent="0.35"/>
    <row r="2508" x14ac:dyDescent="0.35"/>
    <row r="2509" x14ac:dyDescent="0.35"/>
    <row r="2510" x14ac:dyDescent="0.35"/>
    <row r="2511" x14ac:dyDescent="0.35"/>
    <row r="2512" x14ac:dyDescent="0.35"/>
    <row r="2513" x14ac:dyDescent="0.35"/>
    <row r="2514" x14ac:dyDescent="0.35"/>
    <row r="2515" x14ac:dyDescent="0.35"/>
    <row r="2516" x14ac:dyDescent="0.35"/>
    <row r="2517" x14ac:dyDescent="0.35"/>
    <row r="2518" x14ac:dyDescent="0.35"/>
    <row r="2519" x14ac:dyDescent="0.35"/>
    <row r="2520" x14ac:dyDescent="0.35"/>
    <row r="2521" x14ac:dyDescent="0.35"/>
    <row r="2522" x14ac:dyDescent="0.35"/>
    <row r="2523" x14ac:dyDescent="0.35"/>
    <row r="2524" x14ac:dyDescent="0.35"/>
    <row r="2525" x14ac:dyDescent="0.35"/>
    <row r="2526" x14ac:dyDescent="0.35"/>
    <row r="2527" x14ac:dyDescent="0.35"/>
    <row r="2528" x14ac:dyDescent="0.35"/>
    <row r="2529" x14ac:dyDescent="0.35"/>
    <row r="2530" x14ac:dyDescent="0.35"/>
    <row r="2531" x14ac:dyDescent="0.35"/>
    <row r="2532" x14ac:dyDescent="0.35"/>
    <row r="2533" x14ac:dyDescent="0.35"/>
    <row r="2534" x14ac:dyDescent="0.35"/>
    <row r="2535" x14ac:dyDescent="0.35"/>
    <row r="2536" x14ac:dyDescent="0.35"/>
    <row r="2537" x14ac:dyDescent="0.35"/>
    <row r="2538" x14ac:dyDescent="0.35"/>
    <row r="2539" x14ac:dyDescent="0.35"/>
    <row r="2540" x14ac:dyDescent="0.35"/>
    <row r="2541" x14ac:dyDescent="0.35"/>
    <row r="2542" x14ac:dyDescent="0.35"/>
    <row r="2543" x14ac:dyDescent="0.35"/>
    <row r="2544" x14ac:dyDescent="0.35"/>
    <row r="2545" x14ac:dyDescent="0.35"/>
    <row r="2546" x14ac:dyDescent="0.35"/>
    <row r="2547" x14ac:dyDescent="0.35"/>
    <row r="2548" x14ac:dyDescent="0.35"/>
    <row r="2549" x14ac:dyDescent="0.35"/>
    <row r="2550" x14ac:dyDescent="0.35"/>
    <row r="2551" x14ac:dyDescent="0.35"/>
    <row r="2552" x14ac:dyDescent="0.35"/>
    <row r="2553" x14ac:dyDescent="0.35"/>
    <row r="2554" x14ac:dyDescent="0.35"/>
    <row r="2555" x14ac:dyDescent="0.35"/>
    <row r="2556" x14ac:dyDescent="0.35"/>
    <row r="2557" x14ac:dyDescent="0.35"/>
    <row r="2558" x14ac:dyDescent="0.35"/>
    <row r="2559" x14ac:dyDescent="0.35"/>
    <row r="2560" x14ac:dyDescent="0.35"/>
    <row r="2561" x14ac:dyDescent="0.35"/>
    <row r="2562" x14ac:dyDescent="0.35"/>
    <row r="2563" x14ac:dyDescent="0.35"/>
    <row r="2564" x14ac:dyDescent="0.35"/>
    <row r="2565" x14ac:dyDescent="0.35"/>
    <row r="2566" x14ac:dyDescent="0.35"/>
    <row r="2567" x14ac:dyDescent="0.35"/>
    <row r="2568" x14ac:dyDescent="0.35"/>
    <row r="2569" x14ac:dyDescent="0.35"/>
    <row r="2570" x14ac:dyDescent="0.35"/>
    <row r="2571" x14ac:dyDescent="0.35"/>
    <row r="2572" x14ac:dyDescent="0.35"/>
    <row r="2573" x14ac:dyDescent="0.35"/>
    <row r="2574" x14ac:dyDescent="0.35"/>
    <row r="2575" x14ac:dyDescent="0.35"/>
    <row r="2576" x14ac:dyDescent="0.35"/>
    <row r="2577" x14ac:dyDescent="0.35"/>
    <row r="2578" x14ac:dyDescent="0.35"/>
    <row r="2579" x14ac:dyDescent="0.35"/>
    <row r="2580" x14ac:dyDescent="0.35"/>
    <row r="2581" x14ac:dyDescent="0.35"/>
    <row r="2582" x14ac:dyDescent="0.35"/>
    <row r="2583" x14ac:dyDescent="0.35"/>
    <row r="2584" x14ac:dyDescent="0.35"/>
    <row r="2585" x14ac:dyDescent="0.35"/>
    <row r="2586" x14ac:dyDescent="0.35"/>
    <row r="2587" x14ac:dyDescent="0.35"/>
    <row r="2588" x14ac:dyDescent="0.35"/>
    <row r="2589" x14ac:dyDescent="0.35"/>
    <row r="2590" x14ac:dyDescent="0.35"/>
    <row r="2591" x14ac:dyDescent="0.35"/>
    <row r="2592" x14ac:dyDescent="0.35"/>
    <row r="2593" x14ac:dyDescent="0.35"/>
    <row r="2594" x14ac:dyDescent="0.35"/>
    <row r="2595" x14ac:dyDescent="0.35"/>
    <row r="2596" x14ac:dyDescent="0.35"/>
    <row r="2597" x14ac:dyDescent="0.35"/>
    <row r="2598" x14ac:dyDescent="0.35"/>
    <row r="2599" x14ac:dyDescent="0.35"/>
    <row r="2600" x14ac:dyDescent="0.35"/>
    <row r="2601" x14ac:dyDescent="0.35"/>
    <row r="2602" x14ac:dyDescent="0.35"/>
    <row r="2603" x14ac:dyDescent="0.35"/>
    <row r="2604" x14ac:dyDescent="0.35"/>
    <row r="2605" x14ac:dyDescent="0.35"/>
    <row r="2606" x14ac:dyDescent="0.35"/>
    <row r="2607" x14ac:dyDescent="0.35"/>
    <row r="2608" x14ac:dyDescent="0.35"/>
    <row r="2609" x14ac:dyDescent="0.35"/>
    <row r="2610" x14ac:dyDescent="0.35"/>
    <row r="2611" x14ac:dyDescent="0.35"/>
    <row r="2612" x14ac:dyDescent="0.35"/>
    <row r="2613" x14ac:dyDescent="0.35"/>
    <row r="2614" x14ac:dyDescent="0.35"/>
    <row r="2615" x14ac:dyDescent="0.35"/>
    <row r="2616" x14ac:dyDescent="0.35"/>
    <row r="2617" x14ac:dyDescent="0.35"/>
    <row r="2618" x14ac:dyDescent="0.35"/>
    <row r="2619" x14ac:dyDescent="0.35"/>
    <row r="2620" x14ac:dyDescent="0.35"/>
    <row r="2621" x14ac:dyDescent="0.35"/>
    <row r="2622" x14ac:dyDescent="0.35"/>
    <row r="2623" x14ac:dyDescent="0.35"/>
    <row r="2624" x14ac:dyDescent="0.35"/>
    <row r="2625" x14ac:dyDescent="0.35"/>
    <row r="2626" x14ac:dyDescent="0.35"/>
    <row r="2627" x14ac:dyDescent="0.35"/>
    <row r="2628" x14ac:dyDescent="0.35"/>
    <row r="2629" x14ac:dyDescent="0.35"/>
    <row r="2630" x14ac:dyDescent="0.35"/>
    <row r="2631" x14ac:dyDescent="0.35"/>
    <row r="2632" x14ac:dyDescent="0.35"/>
    <row r="2633" x14ac:dyDescent="0.35"/>
    <row r="2634" x14ac:dyDescent="0.35"/>
    <row r="2635" x14ac:dyDescent="0.35"/>
    <row r="2636" x14ac:dyDescent="0.35"/>
    <row r="2637" x14ac:dyDescent="0.35"/>
    <row r="2638" x14ac:dyDescent="0.35"/>
    <row r="2639" x14ac:dyDescent="0.35"/>
    <row r="2640" x14ac:dyDescent="0.35"/>
    <row r="2641" x14ac:dyDescent="0.35"/>
    <row r="2642" x14ac:dyDescent="0.35"/>
    <row r="2643" x14ac:dyDescent="0.35"/>
    <row r="2644" x14ac:dyDescent="0.35"/>
    <row r="2645" x14ac:dyDescent="0.35"/>
    <row r="2646" x14ac:dyDescent="0.35"/>
    <row r="2647" x14ac:dyDescent="0.35"/>
    <row r="2648" x14ac:dyDescent="0.35"/>
    <row r="2649" x14ac:dyDescent="0.35"/>
    <row r="2650" x14ac:dyDescent="0.35"/>
    <row r="2651" x14ac:dyDescent="0.35"/>
    <row r="2652" x14ac:dyDescent="0.35"/>
    <row r="2653" x14ac:dyDescent="0.35"/>
    <row r="2654" x14ac:dyDescent="0.35"/>
    <row r="2655" x14ac:dyDescent="0.35"/>
    <row r="2656" x14ac:dyDescent="0.35"/>
    <row r="2657" x14ac:dyDescent="0.35"/>
    <row r="2658" x14ac:dyDescent="0.35"/>
    <row r="2659" x14ac:dyDescent="0.35"/>
    <row r="2660" x14ac:dyDescent="0.35"/>
    <row r="2661" x14ac:dyDescent="0.35"/>
    <row r="2662" x14ac:dyDescent="0.35"/>
    <row r="2663" x14ac:dyDescent="0.35"/>
    <row r="2664" x14ac:dyDescent="0.35"/>
    <row r="2665" x14ac:dyDescent="0.35"/>
    <row r="2666" x14ac:dyDescent="0.35"/>
    <row r="2667" x14ac:dyDescent="0.35"/>
    <row r="2668" x14ac:dyDescent="0.35"/>
    <row r="2669" x14ac:dyDescent="0.35"/>
    <row r="2670" x14ac:dyDescent="0.35"/>
    <row r="2671" x14ac:dyDescent="0.35"/>
    <row r="2672" x14ac:dyDescent="0.35"/>
    <row r="2673" x14ac:dyDescent="0.35"/>
    <row r="2674" x14ac:dyDescent="0.35"/>
    <row r="2675" x14ac:dyDescent="0.35"/>
    <row r="2676" x14ac:dyDescent="0.35"/>
    <row r="2677" x14ac:dyDescent="0.35"/>
    <row r="2678" x14ac:dyDescent="0.35"/>
    <row r="2679" x14ac:dyDescent="0.35"/>
    <row r="2680" x14ac:dyDescent="0.35"/>
    <row r="2681" x14ac:dyDescent="0.35"/>
    <row r="2682" x14ac:dyDescent="0.35"/>
    <row r="2683" x14ac:dyDescent="0.35"/>
    <row r="2684" x14ac:dyDescent="0.35"/>
    <row r="2685" x14ac:dyDescent="0.35"/>
    <row r="2686" x14ac:dyDescent="0.35"/>
    <row r="2687" x14ac:dyDescent="0.35"/>
    <row r="2688" x14ac:dyDescent="0.35"/>
    <row r="2689" x14ac:dyDescent="0.35"/>
    <row r="2690" x14ac:dyDescent="0.35"/>
    <row r="2691" x14ac:dyDescent="0.35"/>
    <row r="2692" x14ac:dyDescent="0.35"/>
    <row r="2693" x14ac:dyDescent="0.35"/>
    <row r="2694" x14ac:dyDescent="0.35"/>
    <row r="2695" x14ac:dyDescent="0.35"/>
    <row r="2696" x14ac:dyDescent="0.35"/>
    <row r="2697" x14ac:dyDescent="0.35"/>
    <row r="2698" x14ac:dyDescent="0.35"/>
    <row r="2699" x14ac:dyDescent="0.35"/>
    <row r="2700" x14ac:dyDescent="0.35"/>
    <row r="2701" x14ac:dyDescent="0.35"/>
    <row r="2702" x14ac:dyDescent="0.35"/>
    <row r="2703" x14ac:dyDescent="0.35"/>
    <row r="2704" x14ac:dyDescent="0.35"/>
    <row r="2705" x14ac:dyDescent="0.35"/>
    <row r="2706" x14ac:dyDescent="0.35"/>
    <row r="2707" x14ac:dyDescent="0.35"/>
    <row r="2708" x14ac:dyDescent="0.35"/>
    <row r="2709" x14ac:dyDescent="0.35"/>
    <row r="2710" x14ac:dyDescent="0.35"/>
    <row r="2711" x14ac:dyDescent="0.35"/>
    <row r="2712" x14ac:dyDescent="0.35"/>
    <row r="2713" x14ac:dyDescent="0.35"/>
    <row r="2714" x14ac:dyDescent="0.35"/>
    <row r="2715" x14ac:dyDescent="0.35"/>
    <row r="2716" x14ac:dyDescent="0.35"/>
    <row r="2717" x14ac:dyDescent="0.35"/>
    <row r="2718" x14ac:dyDescent="0.35"/>
    <row r="2719" x14ac:dyDescent="0.35"/>
    <row r="2720" x14ac:dyDescent="0.35"/>
    <row r="2721" x14ac:dyDescent="0.35"/>
    <row r="2722" x14ac:dyDescent="0.35"/>
    <row r="2723" x14ac:dyDescent="0.35"/>
    <row r="2724" x14ac:dyDescent="0.35"/>
    <row r="2725" x14ac:dyDescent="0.35"/>
    <row r="2726" x14ac:dyDescent="0.35"/>
    <row r="2727" x14ac:dyDescent="0.35"/>
    <row r="2728" x14ac:dyDescent="0.35"/>
    <row r="2729" x14ac:dyDescent="0.35"/>
    <row r="2730" x14ac:dyDescent="0.35"/>
    <row r="2731" x14ac:dyDescent="0.35"/>
    <row r="2732" x14ac:dyDescent="0.35"/>
    <row r="2733" x14ac:dyDescent="0.35"/>
    <row r="2734" x14ac:dyDescent="0.35"/>
    <row r="2735" x14ac:dyDescent="0.35"/>
    <row r="2736" x14ac:dyDescent="0.35"/>
    <row r="2737" x14ac:dyDescent="0.35"/>
    <row r="2738" x14ac:dyDescent="0.35"/>
    <row r="2739" x14ac:dyDescent="0.35"/>
    <row r="2740" x14ac:dyDescent="0.35"/>
    <row r="2741" x14ac:dyDescent="0.35"/>
    <row r="2742" x14ac:dyDescent="0.35"/>
    <row r="2743" x14ac:dyDescent="0.35"/>
    <row r="2744" x14ac:dyDescent="0.35"/>
    <row r="2745" x14ac:dyDescent="0.35"/>
    <row r="2746" x14ac:dyDescent="0.35"/>
    <row r="2747" x14ac:dyDescent="0.35"/>
    <row r="2748" x14ac:dyDescent="0.35"/>
    <row r="2749" x14ac:dyDescent="0.35"/>
    <row r="2750" x14ac:dyDescent="0.35"/>
    <row r="2751" x14ac:dyDescent="0.35"/>
    <row r="2752" x14ac:dyDescent="0.35"/>
    <row r="2753" x14ac:dyDescent="0.35"/>
    <row r="2754" x14ac:dyDescent="0.35"/>
    <row r="2755" x14ac:dyDescent="0.35"/>
    <row r="2756" x14ac:dyDescent="0.35"/>
    <row r="2757" x14ac:dyDescent="0.35"/>
    <row r="2758" x14ac:dyDescent="0.35"/>
    <row r="2759" x14ac:dyDescent="0.35"/>
    <row r="2760" x14ac:dyDescent="0.35"/>
    <row r="2761" x14ac:dyDescent="0.35"/>
    <row r="2762" x14ac:dyDescent="0.35"/>
    <row r="2763" x14ac:dyDescent="0.35"/>
    <row r="2764" x14ac:dyDescent="0.35"/>
    <row r="2765" x14ac:dyDescent="0.35"/>
    <row r="2766" x14ac:dyDescent="0.35"/>
    <row r="2767" x14ac:dyDescent="0.35"/>
    <row r="2768" x14ac:dyDescent="0.35"/>
    <row r="2769" x14ac:dyDescent="0.35"/>
    <row r="2770" x14ac:dyDescent="0.35"/>
    <row r="2771" x14ac:dyDescent="0.35"/>
    <row r="2772" x14ac:dyDescent="0.35"/>
    <row r="2773" x14ac:dyDescent="0.35"/>
    <row r="2774" x14ac:dyDescent="0.35"/>
    <row r="2775" x14ac:dyDescent="0.35"/>
    <row r="2776" x14ac:dyDescent="0.35"/>
    <row r="2777" x14ac:dyDescent="0.35"/>
    <row r="2778" x14ac:dyDescent="0.35"/>
    <row r="2779" x14ac:dyDescent="0.35"/>
    <row r="2780" x14ac:dyDescent="0.35"/>
    <row r="2781" x14ac:dyDescent="0.35"/>
    <row r="2782" x14ac:dyDescent="0.35"/>
    <row r="2783" x14ac:dyDescent="0.35"/>
    <row r="2784" x14ac:dyDescent="0.35"/>
    <row r="2785" x14ac:dyDescent="0.35"/>
    <row r="2786" x14ac:dyDescent="0.35"/>
    <row r="2787" x14ac:dyDescent="0.35"/>
    <row r="2788" x14ac:dyDescent="0.35"/>
    <row r="2789" x14ac:dyDescent="0.35"/>
    <row r="2790" x14ac:dyDescent="0.35"/>
    <row r="2791" x14ac:dyDescent="0.35"/>
    <row r="2792" x14ac:dyDescent="0.35"/>
    <row r="2793" x14ac:dyDescent="0.35"/>
    <row r="2794" x14ac:dyDescent="0.35"/>
    <row r="2795" x14ac:dyDescent="0.35"/>
    <row r="2796" x14ac:dyDescent="0.35"/>
    <row r="2797" x14ac:dyDescent="0.35"/>
    <row r="2798" x14ac:dyDescent="0.35"/>
    <row r="2799" x14ac:dyDescent="0.35"/>
    <row r="2800" x14ac:dyDescent="0.35"/>
    <row r="2801" x14ac:dyDescent="0.35"/>
    <row r="2802" x14ac:dyDescent="0.35"/>
    <row r="2803" x14ac:dyDescent="0.35"/>
    <row r="2804" x14ac:dyDescent="0.35"/>
    <row r="2805" x14ac:dyDescent="0.35"/>
    <row r="2806" x14ac:dyDescent="0.35"/>
    <row r="2807" x14ac:dyDescent="0.35"/>
    <row r="2808" x14ac:dyDescent="0.35"/>
    <row r="2809" x14ac:dyDescent="0.35"/>
    <row r="2810" x14ac:dyDescent="0.35"/>
    <row r="2811" x14ac:dyDescent="0.35"/>
    <row r="2812" x14ac:dyDescent="0.35"/>
    <row r="2813" x14ac:dyDescent="0.35"/>
    <row r="2814" x14ac:dyDescent="0.35"/>
    <row r="2815" x14ac:dyDescent="0.35"/>
    <row r="2816" x14ac:dyDescent="0.35"/>
    <row r="2817" x14ac:dyDescent="0.35"/>
    <row r="2818" x14ac:dyDescent="0.35"/>
    <row r="2819" x14ac:dyDescent="0.35"/>
    <row r="2820" x14ac:dyDescent="0.35"/>
    <row r="2821" x14ac:dyDescent="0.35"/>
    <row r="2822" x14ac:dyDescent="0.35"/>
    <row r="2823" x14ac:dyDescent="0.35"/>
    <row r="2824" x14ac:dyDescent="0.35"/>
    <row r="2825" x14ac:dyDescent="0.35"/>
    <row r="2826" x14ac:dyDescent="0.35"/>
    <row r="2827" x14ac:dyDescent="0.35"/>
    <row r="2828" x14ac:dyDescent="0.35"/>
    <row r="2829" x14ac:dyDescent="0.35"/>
    <row r="2830" x14ac:dyDescent="0.35"/>
    <row r="2831" x14ac:dyDescent="0.35"/>
    <row r="2832" x14ac:dyDescent="0.35"/>
    <row r="2833" x14ac:dyDescent="0.35"/>
    <row r="2834" x14ac:dyDescent="0.35"/>
    <row r="2835" x14ac:dyDescent="0.35"/>
    <row r="2836" x14ac:dyDescent="0.35"/>
    <row r="2837" x14ac:dyDescent="0.35"/>
    <row r="2838" x14ac:dyDescent="0.35"/>
    <row r="2839" x14ac:dyDescent="0.35"/>
    <row r="2840" x14ac:dyDescent="0.35"/>
    <row r="2841" x14ac:dyDescent="0.35"/>
    <row r="2842" x14ac:dyDescent="0.35"/>
    <row r="2843" x14ac:dyDescent="0.35"/>
    <row r="2844" x14ac:dyDescent="0.35"/>
    <row r="2845" x14ac:dyDescent="0.35"/>
    <row r="2846" x14ac:dyDescent="0.35"/>
    <row r="2847" x14ac:dyDescent="0.35"/>
    <row r="2848" x14ac:dyDescent="0.35"/>
    <row r="2849" x14ac:dyDescent="0.35"/>
    <row r="2850" x14ac:dyDescent="0.35"/>
    <row r="2851" x14ac:dyDescent="0.35"/>
    <row r="2852" x14ac:dyDescent="0.35"/>
    <row r="2853" x14ac:dyDescent="0.35"/>
    <row r="2854" x14ac:dyDescent="0.35"/>
    <row r="2855" x14ac:dyDescent="0.35"/>
    <row r="2856" x14ac:dyDescent="0.35"/>
    <row r="2857" x14ac:dyDescent="0.35"/>
    <row r="2858" x14ac:dyDescent="0.35"/>
    <row r="2859" x14ac:dyDescent="0.35"/>
    <row r="2860" x14ac:dyDescent="0.35"/>
    <row r="2861" x14ac:dyDescent="0.35"/>
    <row r="2862" x14ac:dyDescent="0.35"/>
    <row r="2863" x14ac:dyDescent="0.35"/>
    <row r="2864" x14ac:dyDescent="0.35"/>
    <row r="2865" x14ac:dyDescent="0.35"/>
    <row r="2866" x14ac:dyDescent="0.35"/>
    <row r="2867" x14ac:dyDescent="0.35"/>
    <row r="2868" x14ac:dyDescent="0.35"/>
    <row r="2869" x14ac:dyDescent="0.35"/>
    <row r="2870" x14ac:dyDescent="0.35"/>
    <row r="2871" x14ac:dyDescent="0.35"/>
    <row r="2872" x14ac:dyDescent="0.35"/>
    <row r="2873" x14ac:dyDescent="0.35"/>
    <row r="2874" x14ac:dyDescent="0.35"/>
    <row r="2875" x14ac:dyDescent="0.35"/>
    <row r="2876" x14ac:dyDescent="0.35"/>
    <row r="2877" x14ac:dyDescent="0.35"/>
    <row r="2878" x14ac:dyDescent="0.35"/>
    <row r="2879" x14ac:dyDescent="0.35"/>
    <row r="2880" x14ac:dyDescent="0.35"/>
    <row r="2881" x14ac:dyDescent="0.35"/>
    <row r="2882" x14ac:dyDescent="0.35"/>
    <row r="2883" x14ac:dyDescent="0.35"/>
    <row r="2884" x14ac:dyDescent="0.35"/>
    <row r="2885" x14ac:dyDescent="0.35"/>
    <row r="2886" x14ac:dyDescent="0.35"/>
    <row r="2887" x14ac:dyDescent="0.35"/>
    <row r="2888" x14ac:dyDescent="0.35"/>
    <row r="2889" x14ac:dyDescent="0.35"/>
    <row r="2890" x14ac:dyDescent="0.35"/>
    <row r="2891" x14ac:dyDescent="0.35"/>
    <row r="2892" x14ac:dyDescent="0.35"/>
    <row r="2893" x14ac:dyDescent="0.35"/>
    <row r="2894" x14ac:dyDescent="0.35"/>
    <row r="2895" x14ac:dyDescent="0.35"/>
    <row r="2896" x14ac:dyDescent="0.35"/>
    <row r="2897" x14ac:dyDescent="0.35"/>
    <row r="2898" x14ac:dyDescent="0.35"/>
    <row r="2899" x14ac:dyDescent="0.35"/>
    <row r="2900" x14ac:dyDescent="0.35"/>
    <row r="2901" x14ac:dyDescent="0.35"/>
    <row r="2902" x14ac:dyDescent="0.35"/>
    <row r="2903" x14ac:dyDescent="0.35"/>
    <row r="2904" x14ac:dyDescent="0.35"/>
    <row r="2905" x14ac:dyDescent="0.35"/>
    <row r="2906" x14ac:dyDescent="0.35"/>
    <row r="2907" x14ac:dyDescent="0.35"/>
    <row r="2908" x14ac:dyDescent="0.35"/>
    <row r="2909" x14ac:dyDescent="0.35"/>
    <row r="2910" x14ac:dyDescent="0.35"/>
    <row r="2911" x14ac:dyDescent="0.35"/>
    <row r="2912" x14ac:dyDescent="0.35"/>
    <row r="2913" x14ac:dyDescent="0.35"/>
    <row r="2914" x14ac:dyDescent="0.35"/>
    <row r="2915" x14ac:dyDescent="0.35"/>
    <row r="2916" x14ac:dyDescent="0.35"/>
    <row r="2917" x14ac:dyDescent="0.35"/>
    <row r="2918" x14ac:dyDescent="0.35"/>
    <row r="2919" x14ac:dyDescent="0.35"/>
    <row r="2920" x14ac:dyDescent="0.35"/>
    <row r="2921" x14ac:dyDescent="0.35"/>
    <row r="2922" x14ac:dyDescent="0.35"/>
    <row r="2923" x14ac:dyDescent="0.35"/>
    <row r="2924" x14ac:dyDescent="0.35"/>
    <row r="2925" x14ac:dyDescent="0.35"/>
    <row r="2926" x14ac:dyDescent="0.35"/>
    <row r="2927" x14ac:dyDescent="0.35"/>
    <row r="2928" x14ac:dyDescent="0.35"/>
    <row r="2929" x14ac:dyDescent="0.35"/>
    <row r="2930" x14ac:dyDescent="0.35"/>
    <row r="2931" x14ac:dyDescent="0.35"/>
    <row r="2932" x14ac:dyDescent="0.35"/>
    <row r="2933" x14ac:dyDescent="0.35"/>
    <row r="2934" x14ac:dyDescent="0.35"/>
    <row r="2935" x14ac:dyDescent="0.35"/>
    <row r="2936" x14ac:dyDescent="0.35"/>
    <row r="2937" x14ac:dyDescent="0.35"/>
    <row r="2938" x14ac:dyDescent="0.35"/>
    <row r="2939" x14ac:dyDescent="0.35"/>
    <row r="2940" x14ac:dyDescent="0.35"/>
    <row r="2941" x14ac:dyDescent="0.35"/>
    <row r="2942" x14ac:dyDescent="0.35"/>
    <row r="2943" x14ac:dyDescent="0.35"/>
    <row r="2944" x14ac:dyDescent="0.35"/>
    <row r="2945" x14ac:dyDescent="0.35"/>
    <row r="2946" x14ac:dyDescent="0.35"/>
    <row r="2947" x14ac:dyDescent="0.35"/>
    <row r="2948" x14ac:dyDescent="0.35"/>
    <row r="2949" x14ac:dyDescent="0.35"/>
    <row r="2950" x14ac:dyDescent="0.35"/>
    <row r="2951" x14ac:dyDescent="0.35"/>
    <row r="2952" x14ac:dyDescent="0.35"/>
    <row r="2953" x14ac:dyDescent="0.35"/>
    <row r="2954" x14ac:dyDescent="0.35"/>
    <row r="2955" x14ac:dyDescent="0.35"/>
    <row r="2956" x14ac:dyDescent="0.35"/>
    <row r="2957" x14ac:dyDescent="0.35"/>
    <row r="2958" x14ac:dyDescent="0.35"/>
    <row r="2959" x14ac:dyDescent="0.35"/>
    <row r="2960" x14ac:dyDescent="0.35"/>
    <row r="2961" x14ac:dyDescent="0.35"/>
    <row r="2962" x14ac:dyDescent="0.35"/>
    <row r="2963" x14ac:dyDescent="0.35"/>
    <row r="2964" x14ac:dyDescent="0.35"/>
    <row r="2965" x14ac:dyDescent="0.35"/>
    <row r="2966" x14ac:dyDescent="0.35"/>
    <row r="2967" x14ac:dyDescent="0.35"/>
    <row r="2968" x14ac:dyDescent="0.35"/>
    <row r="2969" x14ac:dyDescent="0.35"/>
    <row r="2970" x14ac:dyDescent="0.35"/>
    <row r="2971" x14ac:dyDescent="0.35"/>
    <row r="2972" x14ac:dyDescent="0.35"/>
    <row r="2973" x14ac:dyDescent="0.35"/>
    <row r="2974" x14ac:dyDescent="0.35"/>
    <row r="2975" x14ac:dyDescent="0.35"/>
    <row r="2976" x14ac:dyDescent="0.35"/>
    <row r="2977" x14ac:dyDescent="0.35"/>
    <row r="2978" x14ac:dyDescent="0.35"/>
    <row r="2979" x14ac:dyDescent="0.35"/>
    <row r="2980" x14ac:dyDescent="0.35"/>
    <row r="2981" x14ac:dyDescent="0.35"/>
    <row r="2982" x14ac:dyDescent="0.35"/>
    <row r="2983" x14ac:dyDescent="0.35"/>
    <row r="2984" x14ac:dyDescent="0.35"/>
    <row r="2985" x14ac:dyDescent="0.35"/>
    <row r="2986" x14ac:dyDescent="0.35"/>
    <row r="2987" x14ac:dyDescent="0.35"/>
    <row r="2988" x14ac:dyDescent="0.35"/>
    <row r="2989" x14ac:dyDescent="0.35"/>
    <row r="2990" x14ac:dyDescent="0.35"/>
    <row r="2991" x14ac:dyDescent="0.35"/>
    <row r="2992" x14ac:dyDescent="0.35"/>
    <row r="2993" x14ac:dyDescent="0.35"/>
    <row r="2994" x14ac:dyDescent="0.35"/>
    <row r="2995" x14ac:dyDescent="0.35"/>
    <row r="2996" x14ac:dyDescent="0.35"/>
    <row r="2997" x14ac:dyDescent="0.35"/>
    <row r="2998" x14ac:dyDescent="0.35"/>
    <row r="2999" x14ac:dyDescent="0.35"/>
    <row r="3000" x14ac:dyDescent="0.35"/>
    <row r="3001" x14ac:dyDescent="0.35"/>
    <row r="3002" x14ac:dyDescent="0.35"/>
    <row r="3003" x14ac:dyDescent="0.35"/>
    <row r="3004" x14ac:dyDescent="0.35"/>
    <row r="3005" x14ac:dyDescent="0.35"/>
    <row r="3006" x14ac:dyDescent="0.35"/>
    <row r="3007" x14ac:dyDescent="0.35"/>
    <row r="3008" x14ac:dyDescent="0.35"/>
    <row r="3009" x14ac:dyDescent="0.35"/>
    <row r="3010" x14ac:dyDescent="0.35"/>
    <row r="3011" x14ac:dyDescent="0.35"/>
    <row r="3012" x14ac:dyDescent="0.35"/>
    <row r="3013" x14ac:dyDescent="0.35"/>
    <row r="3014" x14ac:dyDescent="0.35"/>
    <row r="3015" x14ac:dyDescent="0.35"/>
    <row r="3016" x14ac:dyDescent="0.35"/>
    <row r="3017" x14ac:dyDescent="0.35"/>
    <row r="3018" x14ac:dyDescent="0.35"/>
    <row r="3019" x14ac:dyDescent="0.35"/>
    <row r="3020" x14ac:dyDescent="0.35"/>
    <row r="3021" x14ac:dyDescent="0.35"/>
    <row r="3022" x14ac:dyDescent="0.35"/>
    <row r="3023" x14ac:dyDescent="0.35"/>
    <row r="3024" x14ac:dyDescent="0.35"/>
    <row r="3025" x14ac:dyDescent="0.35"/>
    <row r="3026" x14ac:dyDescent="0.35"/>
    <row r="3027" x14ac:dyDescent="0.35"/>
    <row r="3028" x14ac:dyDescent="0.35"/>
    <row r="3029" x14ac:dyDescent="0.35"/>
    <row r="3030" x14ac:dyDescent="0.35"/>
    <row r="3031" x14ac:dyDescent="0.35"/>
    <row r="3032" x14ac:dyDescent="0.35"/>
    <row r="3033" x14ac:dyDescent="0.35"/>
    <row r="3034" x14ac:dyDescent="0.35"/>
    <row r="3035" x14ac:dyDescent="0.35"/>
    <row r="3036" x14ac:dyDescent="0.35"/>
    <row r="3037" x14ac:dyDescent="0.35"/>
    <row r="3038" x14ac:dyDescent="0.35"/>
    <row r="3039" x14ac:dyDescent="0.35"/>
    <row r="3040" x14ac:dyDescent="0.35"/>
    <row r="3041" x14ac:dyDescent="0.35"/>
    <row r="3042" x14ac:dyDescent="0.35"/>
    <row r="3043" x14ac:dyDescent="0.35"/>
    <row r="3044" x14ac:dyDescent="0.35"/>
    <row r="3045" x14ac:dyDescent="0.35"/>
    <row r="3046" x14ac:dyDescent="0.35"/>
    <row r="3047" x14ac:dyDescent="0.35"/>
    <row r="3048" x14ac:dyDescent="0.35"/>
    <row r="3049" x14ac:dyDescent="0.35"/>
    <row r="3050" x14ac:dyDescent="0.35"/>
    <row r="3051" x14ac:dyDescent="0.35"/>
    <row r="3052" x14ac:dyDescent="0.35"/>
    <row r="3053" x14ac:dyDescent="0.35"/>
    <row r="3054" x14ac:dyDescent="0.35"/>
    <row r="3055" x14ac:dyDescent="0.35"/>
    <row r="3056" x14ac:dyDescent="0.35"/>
    <row r="3057" x14ac:dyDescent="0.35"/>
    <row r="3058" x14ac:dyDescent="0.35"/>
    <row r="3059" x14ac:dyDescent="0.35"/>
    <row r="3060" x14ac:dyDescent="0.35"/>
    <row r="3061" x14ac:dyDescent="0.35"/>
    <row r="3062" x14ac:dyDescent="0.35"/>
    <row r="3063" x14ac:dyDescent="0.35"/>
    <row r="3064" x14ac:dyDescent="0.35"/>
    <row r="3065" x14ac:dyDescent="0.35"/>
    <row r="3066" x14ac:dyDescent="0.35"/>
    <row r="3067" x14ac:dyDescent="0.35"/>
    <row r="3068" x14ac:dyDescent="0.35"/>
    <row r="3069" x14ac:dyDescent="0.35"/>
    <row r="3070" x14ac:dyDescent="0.35"/>
    <row r="3071" x14ac:dyDescent="0.35"/>
    <row r="3072" x14ac:dyDescent="0.35"/>
    <row r="3073" x14ac:dyDescent="0.35"/>
    <row r="3074" x14ac:dyDescent="0.35"/>
    <row r="3075" x14ac:dyDescent="0.35"/>
    <row r="3076" x14ac:dyDescent="0.35"/>
    <row r="3077" x14ac:dyDescent="0.35"/>
    <row r="3078" x14ac:dyDescent="0.35"/>
    <row r="3079" x14ac:dyDescent="0.35"/>
    <row r="3080" x14ac:dyDescent="0.35"/>
    <row r="3081" x14ac:dyDescent="0.35"/>
    <row r="3082" x14ac:dyDescent="0.35"/>
    <row r="3083" x14ac:dyDescent="0.35"/>
    <row r="3084" x14ac:dyDescent="0.35"/>
    <row r="3085" x14ac:dyDescent="0.35"/>
    <row r="3086" x14ac:dyDescent="0.35"/>
    <row r="3087" x14ac:dyDescent="0.35"/>
    <row r="3088" x14ac:dyDescent="0.35"/>
    <row r="3089" x14ac:dyDescent="0.35"/>
    <row r="3090" x14ac:dyDescent="0.35"/>
    <row r="3091" x14ac:dyDescent="0.35"/>
    <row r="3092" x14ac:dyDescent="0.35"/>
    <row r="3093" x14ac:dyDescent="0.35"/>
    <row r="3094" x14ac:dyDescent="0.35"/>
    <row r="3095" x14ac:dyDescent="0.35"/>
    <row r="3096" x14ac:dyDescent="0.35"/>
    <row r="3097" x14ac:dyDescent="0.35"/>
    <row r="3098" x14ac:dyDescent="0.35"/>
    <row r="3099" x14ac:dyDescent="0.35"/>
    <row r="3100" x14ac:dyDescent="0.35"/>
    <row r="3101" x14ac:dyDescent="0.35"/>
    <row r="3102" x14ac:dyDescent="0.35"/>
    <row r="3103" x14ac:dyDescent="0.35"/>
    <row r="3104" x14ac:dyDescent="0.35"/>
    <row r="3105" x14ac:dyDescent="0.35"/>
    <row r="3106" x14ac:dyDescent="0.35"/>
    <row r="3107" x14ac:dyDescent="0.35"/>
    <row r="3108" x14ac:dyDescent="0.35"/>
    <row r="3109" x14ac:dyDescent="0.35"/>
    <row r="3110" x14ac:dyDescent="0.35"/>
    <row r="3111" x14ac:dyDescent="0.35"/>
    <row r="3112" x14ac:dyDescent="0.35"/>
    <row r="3113" x14ac:dyDescent="0.35"/>
    <row r="3114" x14ac:dyDescent="0.35"/>
    <row r="3115" x14ac:dyDescent="0.35"/>
    <row r="3116" x14ac:dyDescent="0.35"/>
    <row r="3117" x14ac:dyDescent="0.35"/>
    <row r="3118" x14ac:dyDescent="0.35"/>
    <row r="3119" x14ac:dyDescent="0.35"/>
    <row r="3120" x14ac:dyDescent="0.35"/>
    <row r="3121" x14ac:dyDescent="0.35"/>
    <row r="3122" x14ac:dyDescent="0.35"/>
    <row r="3123" x14ac:dyDescent="0.35"/>
    <row r="3124" x14ac:dyDescent="0.35"/>
    <row r="3125" x14ac:dyDescent="0.35"/>
    <row r="3126" x14ac:dyDescent="0.35"/>
    <row r="3127" x14ac:dyDescent="0.35"/>
    <row r="3128" x14ac:dyDescent="0.35"/>
    <row r="3129" x14ac:dyDescent="0.35"/>
    <row r="3130" x14ac:dyDescent="0.35"/>
    <row r="3131" x14ac:dyDescent="0.35"/>
    <row r="3132" x14ac:dyDescent="0.35"/>
    <row r="3133" x14ac:dyDescent="0.35"/>
    <row r="3134" x14ac:dyDescent="0.35"/>
    <row r="3135" x14ac:dyDescent="0.35"/>
    <row r="3136" x14ac:dyDescent="0.35"/>
    <row r="3137" x14ac:dyDescent="0.35"/>
    <row r="3138" x14ac:dyDescent="0.35"/>
    <row r="3139" x14ac:dyDescent="0.35"/>
    <row r="3140" x14ac:dyDescent="0.35"/>
    <row r="3141" x14ac:dyDescent="0.35"/>
    <row r="3142" x14ac:dyDescent="0.35"/>
    <row r="3143" x14ac:dyDescent="0.35"/>
    <row r="3144" x14ac:dyDescent="0.35"/>
    <row r="3145" x14ac:dyDescent="0.35"/>
    <row r="3146" x14ac:dyDescent="0.35"/>
    <row r="3147" x14ac:dyDescent="0.35"/>
    <row r="3148" x14ac:dyDescent="0.35"/>
    <row r="3149" x14ac:dyDescent="0.35"/>
    <row r="3150" x14ac:dyDescent="0.35"/>
    <row r="3151" x14ac:dyDescent="0.35"/>
    <row r="3152" x14ac:dyDescent="0.35"/>
    <row r="3153" x14ac:dyDescent="0.35"/>
    <row r="3154" x14ac:dyDescent="0.35"/>
    <row r="3155" x14ac:dyDescent="0.35"/>
    <row r="3156" x14ac:dyDescent="0.35"/>
    <row r="3157" x14ac:dyDescent="0.35"/>
    <row r="3158" x14ac:dyDescent="0.35"/>
    <row r="3159" x14ac:dyDescent="0.35"/>
    <row r="3160" x14ac:dyDescent="0.35"/>
    <row r="3161" x14ac:dyDescent="0.35"/>
    <row r="3162" x14ac:dyDescent="0.35"/>
    <row r="3163" x14ac:dyDescent="0.35"/>
    <row r="3164" x14ac:dyDescent="0.35"/>
    <row r="3165" x14ac:dyDescent="0.35"/>
    <row r="3166" x14ac:dyDescent="0.35"/>
    <row r="3167" x14ac:dyDescent="0.35"/>
    <row r="3168" x14ac:dyDescent="0.35"/>
    <row r="3169" x14ac:dyDescent="0.35"/>
    <row r="3170" x14ac:dyDescent="0.35"/>
    <row r="3171" x14ac:dyDescent="0.35"/>
    <row r="3172" x14ac:dyDescent="0.35"/>
    <row r="3173" x14ac:dyDescent="0.35"/>
    <row r="3174" x14ac:dyDescent="0.35"/>
    <row r="3175" x14ac:dyDescent="0.35"/>
    <row r="3176" x14ac:dyDescent="0.35"/>
    <row r="3177" x14ac:dyDescent="0.35"/>
    <row r="3178" x14ac:dyDescent="0.35"/>
    <row r="3179" x14ac:dyDescent="0.35"/>
    <row r="3180" x14ac:dyDescent="0.35"/>
    <row r="3181" x14ac:dyDescent="0.35"/>
    <row r="3182" x14ac:dyDescent="0.35"/>
    <row r="3183" x14ac:dyDescent="0.35"/>
    <row r="3184" x14ac:dyDescent="0.35"/>
    <row r="3185" x14ac:dyDescent="0.35"/>
    <row r="3186" x14ac:dyDescent="0.35"/>
    <row r="3187" x14ac:dyDescent="0.35"/>
    <row r="3188" x14ac:dyDescent="0.35"/>
    <row r="3189" x14ac:dyDescent="0.35"/>
    <row r="3190" x14ac:dyDescent="0.35"/>
    <row r="3191" x14ac:dyDescent="0.35"/>
    <row r="3192" x14ac:dyDescent="0.35"/>
    <row r="3193" x14ac:dyDescent="0.35"/>
    <row r="3194" x14ac:dyDescent="0.35"/>
    <row r="3195" x14ac:dyDescent="0.35"/>
    <row r="3196" x14ac:dyDescent="0.35"/>
    <row r="3197" x14ac:dyDescent="0.35"/>
    <row r="3198" x14ac:dyDescent="0.35"/>
    <row r="3199" x14ac:dyDescent="0.35"/>
    <row r="3200" x14ac:dyDescent="0.35"/>
    <row r="3201" x14ac:dyDescent="0.35"/>
    <row r="3202" x14ac:dyDescent="0.35"/>
    <row r="3203" x14ac:dyDescent="0.35"/>
    <row r="3204" x14ac:dyDescent="0.35"/>
    <row r="3205" x14ac:dyDescent="0.35"/>
    <row r="3206" x14ac:dyDescent="0.35"/>
    <row r="3207" x14ac:dyDescent="0.35"/>
    <row r="3208" x14ac:dyDescent="0.35"/>
    <row r="3209" x14ac:dyDescent="0.35"/>
    <row r="3210" x14ac:dyDescent="0.35"/>
    <row r="3211" x14ac:dyDescent="0.35"/>
    <row r="3212" x14ac:dyDescent="0.35"/>
    <row r="3213" x14ac:dyDescent="0.35"/>
    <row r="3214" x14ac:dyDescent="0.35"/>
    <row r="3215" x14ac:dyDescent="0.35"/>
    <row r="3216" x14ac:dyDescent="0.35"/>
    <row r="3217" x14ac:dyDescent="0.35"/>
    <row r="3218" x14ac:dyDescent="0.35"/>
    <row r="3219" x14ac:dyDescent="0.35"/>
    <row r="3220" x14ac:dyDescent="0.35"/>
    <row r="3221" x14ac:dyDescent="0.35"/>
    <row r="3222" x14ac:dyDescent="0.35"/>
    <row r="3223" x14ac:dyDescent="0.35"/>
    <row r="3224" x14ac:dyDescent="0.35"/>
    <row r="3225" x14ac:dyDescent="0.35"/>
    <row r="3226" x14ac:dyDescent="0.35"/>
    <row r="3227" x14ac:dyDescent="0.35"/>
    <row r="3228" x14ac:dyDescent="0.35"/>
    <row r="3229" x14ac:dyDescent="0.35"/>
    <row r="3230" x14ac:dyDescent="0.35"/>
    <row r="3231" x14ac:dyDescent="0.35"/>
    <row r="3232" x14ac:dyDescent="0.35"/>
    <row r="3233" x14ac:dyDescent="0.35"/>
    <row r="3234" x14ac:dyDescent="0.35"/>
    <row r="3235" x14ac:dyDescent="0.35"/>
    <row r="3236" x14ac:dyDescent="0.35"/>
    <row r="3237" x14ac:dyDescent="0.35"/>
    <row r="3238" x14ac:dyDescent="0.35"/>
    <row r="3239" x14ac:dyDescent="0.35"/>
    <row r="3240" x14ac:dyDescent="0.35"/>
    <row r="3241" x14ac:dyDescent="0.35"/>
    <row r="3242" x14ac:dyDescent="0.35"/>
    <row r="3243" x14ac:dyDescent="0.35"/>
    <row r="3244" x14ac:dyDescent="0.35"/>
    <row r="3245" x14ac:dyDescent="0.35"/>
    <row r="3246" x14ac:dyDescent="0.35"/>
    <row r="3247" x14ac:dyDescent="0.35"/>
    <row r="3248" x14ac:dyDescent="0.35"/>
    <row r="3249" x14ac:dyDescent="0.35"/>
    <row r="3250" x14ac:dyDescent="0.35"/>
    <row r="3251" x14ac:dyDescent="0.35"/>
    <row r="3252" x14ac:dyDescent="0.35"/>
    <row r="3253" x14ac:dyDescent="0.35"/>
    <row r="3254" x14ac:dyDescent="0.35"/>
    <row r="3255" x14ac:dyDescent="0.35"/>
    <row r="3256" x14ac:dyDescent="0.35"/>
    <row r="3257" x14ac:dyDescent="0.35"/>
    <row r="3258" x14ac:dyDescent="0.35"/>
    <row r="3259" x14ac:dyDescent="0.35"/>
    <row r="3260" x14ac:dyDescent="0.35"/>
    <row r="3261" x14ac:dyDescent="0.35"/>
    <row r="3262" x14ac:dyDescent="0.35"/>
    <row r="3263" x14ac:dyDescent="0.35"/>
    <row r="3264" x14ac:dyDescent="0.35"/>
    <row r="3265" x14ac:dyDescent="0.35"/>
    <row r="3266" x14ac:dyDescent="0.35"/>
    <row r="3267" x14ac:dyDescent="0.35"/>
    <row r="3268" x14ac:dyDescent="0.35"/>
    <row r="3269" x14ac:dyDescent="0.35"/>
    <row r="3270" x14ac:dyDescent="0.35"/>
    <row r="3271" x14ac:dyDescent="0.35"/>
    <row r="3272" x14ac:dyDescent="0.35"/>
    <row r="3273" x14ac:dyDescent="0.35"/>
    <row r="3274" x14ac:dyDescent="0.35"/>
    <row r="3275" x14ac:dyDescent="0.35"/>
    <row r="3276" x14ac:dyDescent="0.35"/>
    <row r="3277" x14ac:dyDescent="0.35"/>
    <row r="3278" x14ac:dyDescent="0.35"/>
    <row r="3279" x14ac:dyDescent="0.35"/>
    <row r="3280" x14ac:dyDescent="0.35"/>
    <row r="3281" x14ac:dyDescent="0.35"/>
    <row r="3282" x14ac:dyDescent="0.35"/>
    <row r="3283" x14ac:dyDescent="0.35"/>
    <row r="3284" x14ac:dyDescent="0.35"/>
    <row r="3285" x14ac:dyDescent="0.35"/>
    <row r="3286" x14ac:dyDescent="0.35"/>
    <row r="3287" x14ac:dyDescent="0.35"/>
    <row r="3288" x14ac:dyDescent="0.35"/>
    <row r="3289" x14ac:dyDescent="0.35"/>
    <row r="3290" x14ac:dyDescent="0.35"/>
    <row r="3291" x14ac:dyDescent="0.35"/>
    <row r="3292" x14ac:dyDescent="0.35"/>
    <row r="3293" x14ac:dyDescent="0.35"/>
    <row r="3294" x14ac:dyDescent="0.35"/>
    <row r="3295" x14ac:dyDescent="0.35"/>
    <row r="3296" x14ac:dyDescent="0.35"/>
    <row r="3297" x14ac:dyDescent="0.35"/>
    <row r="3298" x14ac:dyDescent="0.35"/>
    <row r="3299" x14ac:dyDescent="0.35"/>
    <row r="3300" x14ac:dyDescent="0.35"/>
    <row r="3301" x14ac:dyDescent="0.35"/>
    <row r="3302" x14ac:dyDescent="0.35"/>
    <row r="3303" x14ac:dyDescent="0.35"/>
    <row r="3304" x14ac:dyDescent="0.35"/>
    <row r="3305" x14ac:dyDescent="0.35"/>
    <row r="3306" x14ac:dyDescent="0.35"/>
    <row r="3307" x14ac:dyDescent="0.35"/>
    <row r="3308" x14ac:dyDescent="0.35"/>
    <row r="3309" x14ac:dyDescent="0.35"/>
    <row r="3310" x14ac:dyDescent="0.35"/>
    <row r="3311" x14ac:dyDescent="0.35"/>
    <row r="3312" x14ac:dyDescent="0.35"/>
    <row r="3313" x14ac:dyDescent="0.35"/>
    <row r="3314" x14ac:dyDescent="0.35"/>
    <row r="3315" x14ac:dyDescent="0.35"/>
    <row r="3316" x14ac:dyDescent="0.35"/>
    <row r="3317" x14ac:dyDescent="0.35"/>
    <row r="3318" x14ac:dyDescent="0.35"/>
    <row r="3319" x14ac:dyDescent="0.35"/>
    <row r="3320" x14ac:dyDescent="0.35"/>
    <row r="3321" x14ac:dyDescent="0.35"/>
    <row r="3322" x14ac:dyDescent="0.35"/>
    <row r="3323" x14ac:dyDescent="0.35"/>
    <row r="3324" x14ac:dyDescent="0.35"/>
    <row r="3325" x14ac:dyDescent="0.35"/>
    <row r="3326" x14ac:dyDescent="0.35"/>
    <row r="3327" x14ac:dyDescent="0.35"/>
    <row r="3328" x14ac:dyDescent="0.35"/>
    <row r="3329" x14ac:dyDescent="0.35"/>
    <row r="3330" x14ac:dyDescent="0.35"/>
    <row r="3331" x14ac:dyDescent="0.35"/>
    <row r="3332" x14ac:dyDescent="0.35"/>
    <row r="3333" x14ac:dyDescent="0.35"/>
    <row r="3334" x14ac:dyDescent="0.35"/>
    <row r="3335" x14ac:dyDescent="0.35"/>
    <row r="3336" x14ac:dyDescent="0.35"/>
    <row r="3337" x14ac:dyDescent="0.35"/>
    <row r="3338" x14ac:dyDescent="0.35"/>
    <row r="3339" x14ac:dyDescent="0.35"/>
    <row r="3340" x14ac:dyDescent="0.35"/>
    <row r="3341" x14ac:dyDescent="0.35"/>
    <row r="3342" x14ac:dyDescent="0.35"/>
    <row r="3343" x14ac:dyDescent="0.35"/>
    <row r="3344" x14ac:dyDescent="0.35"/>
    <row r="3345" x14ac:dyDescent="0.35"/>
    <row r="3346" x14ac:dyDescent="0.35"/>
    <row r="3347" x14ac:dyDescent="0.35"/>
    <row r="3348" x14ac:dyDescent="0.35"/>
    <row r="3349" x14ac:dyDescent="0.35"/>
    <row r="3350" x14ac:dyDescent="0.35"/>
    <row r="3351" x14ac:dyDescent="0.35"/>
    <row r="3352" x14ac:dyDescent="0.35"/>
    <row r="3353" x14ac:dyDescent="0.35"/>
    <row r="3354" x14ac:dyDescent="0.35"/>
    <row r="3355" x14ac:dyDescent="0.35"/>
    <row r="3356" x14ac:dyDescent="0.35"/>
    <row r="3357" x14ac:dyDescent="0.35"/>
    <row r="3358" x14ac:dyDescent="0.35"/>
    <row r="3359" x14ac:dyDescent="0.35"/>
    <row r="3360" x14ac:dyDescent="0.35"/>
    <row r="3361" x14ac:dyDescent="0.35"/>
    <row r="3362" x14ac:dyDescent="0.35"/>
    <row r="3363" x14ac:dyDescent="0.35"/>
    <row r="3364" x14ac:dyDescent="0.35"/>
    <row r="3365" x14ac:dyDescent="0.35"/>
    <row r="3366" x14ac:dyDescent="0.35"/>
    <row r="3367" x14ac:dyDescent="0.35"/>
    <row r="3368" x14ac:dyDescent="0.35"/>
    <row r="3369" x14ac:dyDescent="0.35"/>
    <row r="3370" x14ac:dyDescent="0.35"/>
    <row r="3371" x14ac:dyDescent="0.35"/>
    <row r="3372" x14ac:dyDescent="0.35"/>
    <row r="3373" x14ac:dyDescent="0.35"/>
    <row r="3374" x14ac:dyDescent="0.35"/>
    <row r="3375" x14ac:dyDescent="0.35"/>
    <row r="3376" x14ac:dyDescent="0.35"/>
    <row r="3377" x14ac:dyDescent="0.35"/>
    <row r="3378" x14ac:dyDescent="0.35"/>
    <row r="3379" x14ac:dyDescent="0.35"/>
    <row r="3380" x14ac:dyDescent="0.35"/>
    <row r="3381" x14ac:dyDescent="0.35"/>
    <row r="3382" x14ac:dyDescent="0.35"/>
    <row r="3383" x14ac:dyDescent="0.35"/>
    <row r="3384" x14ac:dyDescent="0.35"/>
    <row r="3385" x14ac:dyDescent="0.35"/>
    <row r="3386" x14ac:dyDescent="0.35"/>
    <row r="3387" x14ac:dyDescent="0.35"/>
    <row r="3388" x14ac:dyDescent="0.35"/>
    <row r="3389" x14ac:dyDescent="0.35"/>
    <row r="3390" x14ac:dyDescent="0.35"/>
    <row r="3391" x14ac:dyDescent="0.35"/>
    <row r="3392" x14ac:dyDescent="0.35"/>
    <row r="3393" x14ac:dyDescent="0.35"/>
    <row r="3394" x14ac:dyDescent="0.35"/>
    <row r="3395" x14ac:dyDescent="0.35"/>
    <row r="3396" x14ac:dyDescent="0.35"/>
    <row r="3397" x14ac:dyDescent="0.35"/>
    <row r="3398" x14ac:dyDescent="0.35"/>
    <row r="3399" x14ac:dyDescent="0.35"/>
    <row r="3400" x14ac:dyDescent="0.35"/>
    <row r="3401" x14ac:dyDescent="0.35"/>
    <row r="3402" x14ac:dyDescent="0.35"/>
    <row r="3403" x14ac:dyDescent="0.35"/>
    <row r="3404" x14ac:dyDescent="0.35"/>
    <row r="3405" x14ac:dyDescent="0.35"/>
    <row r="3406" x14ac:dyDescent="0.35"/>
    <row r="3407" x14ac:dyDescent="0.35"/>
    <row r="3408" x14ac:dyDescent="0.35"/>
    <row r="3409" x14ac:dyDescent="0.35"/>
    <row r="3410" x14ac:dyDescent="0.35"/>
    <row r="3411" x14ac:dyDescent="0.35"/>
    <row r="3412" x14ac:dyDescent="0.35"/>
    <row r="3413" x14ac:dyDescent="0.35"/>
    <row r="3414" x14ac:dyDescent="0.35"/>
    <row r="3415" x14ac:dyDescent="0.35"/>
    <row r="3416" x14ac:dyDescent="0.35"/>
    <row r="3417" x14ac:dyDescent="0.35"/>
    <row r="3418" x14ac:dyDescent="0.35"/>
    <row r="3419" x14ac:dyDescent="0.35"/>
    <row r="3420" x14ac:dyDescent="0.35"/>
    <row r="3421" x14ac:dyDescent="0.35"/>
    <row r="3422" x14ac:dyDescent="0.35"/>
    <row r="3423" x14ac:dyDescent="0.35"/>
    <row r="3424" x14ac:dyDescent="0.35"/>
    <row r="3425" x14ac:dyDescent="0.35"/>
    <row r="3426" x14ac:dyDescent="0.35"/>
    <row r="3427" x14ac:dyDescent="0.35"/>
    <row r="3428" x14ac:dyDescent="0.35"/>
    <row r="3429" x14ac:dyDescent="0.35"/>
    <row r="3430" x14ac:dyDescent="0.35"/>
    <row r="3431" x14ac:dyDescent="0.35"/>
    <row r="3432" x14ac:dyDescent="0.35"/>
    <row r="3433" x14ac:dyDescent="0.35"/>
    <row r="3434" x14ac:dyDescent="0.35"/>
    <row r="3435" x14ac:dyDescent="0.35"/>
    <row r="3436" x14ac:dyDescent="0.35"/>
    <row r="3437" x14ac:dyDescent="0.35"/>
    <row r="3438" x14ac:dyDescent="0.35"/>
    <row r="3439" x14ac:dyDescent="0.35"/>
    <row r="3440" x14ac:dyDescent="0.35"/>
    <row r="3441" x14ac:dyDescent="0.35"/>
    <row r="3442" x14ac:dyDescent="0.35"/>
    <row r="3443" x14ac:dyDescent="0.35"/>
    <row r="3444" x14ac:dyDescent="0.35"/>
    <row r="3445" x14ac:dyDescent="0.35"/>
    <row r="3446" x14ac:dyDescent="0.35"/>
    <row r="3447" x14ac:dyDescent="0.35"/>
    <row r="3448" x14ac:dyDescent="0.35"/>
    <row r="3449" x14ac:dyDescent="0.35"/>
    <row r="3450" x14ac:dyDescent="0.35"/>
    <row r="3451" x14ac:dyDescent="0.35"/>
    <row r="3452" x14ac:dyDescent="0.35"/>
    <row r="3453" x14ac:dyDescent="0.35"/>
    <row r="3454" x14ac:dyDescent="0.35"/>
    <row r="3455" x14ac:dyDescent="0.35"/>
    <row r="3456" x14ac:dyDescent="0.35"/>
    <row r="3457" x14ac:dyDescent="0.35"/>
    <row r="3458" x14ac:dyDescent="0.35"/>
    <row r="3459" x14ac:dyDescent="0.35"/>
    <row r="3460" x14ac:dyDescent="0.35"/>
    <row r="3461" x14ac:dyDescent="0.35"/>
    <row r="3462" x14ac:dyDescent="0.35"/>
    <row r="3463" x14ac:dyDescent="0.35"/>
    <row r="3464" x14ac:dyDescent="0.35"/>
    <row r="3465" x14ac:dyDescent="0.35"/>
    <row r="3466" x14ac:dyDescent="0.35"/>
    <row r="3467" x14ac:dyDescent="0.35"/>
    <row r="3468" x14ac:dyDescent="0.35"/>
    <row r="3469" x14ac:dyDescent="0.35"/>
    <row r="3470" x14ac:dyDescent="0.35"/>
    <row r="3471" x14ac:dyDescent="0.35"/>
    <row r="3472" x14ac:dyDescent="0.35"/>
    <row r="3473" x14ac:dyDescent="0.35"/>
    <row r="3474" x14ac:dyDescent="0.35"/>
    <row r="3475" x14ac:dyDescent="0.35"/>
    <row r="3476" x14ac:dyDescent="0.35"/>
    <row r="3477" x14ac:dyDescent="0.35"/>
    <row r="3478" x14ac:dyDescent="0.35"/>
    <row r="3479" x14ac:dyDescent="0.35"/>
    <row r="3480" x14ac:dyDescent="0.35"/>
    <row r="3481" x14ac:dyDescent="0.35"/>
    <row r="3482" x14ac:dyDescent="0.35"/>
    <row r="3483" x14ac:dyDescent="0.35"/>
    <row r="3484" x14ac:dyDescent="0.35"/>
    <row r="3485" x14ac:dyDescent="0.35"/>
    <row r="3486" x14ac:dyDescent="0.35"/>
    <row r="3487" x14ac:dyDescent="0.35"/>
    <row r="3488" x14ac:dyDescent="0.35"/>
    <row r="3489" x14ac:dyDescent="0.35"/>
    <row r="3490" x14ac:dyDescent="0.35"/>
    <row r="3491" x14ac:dyDescent="0.35"/>
    <row r="3492" x14ac:dyDescent="0.35"/>
    <row r="3493" x14ac:dyDescent="0.35"/>
    <row r="3494" x14ac:dyDescent="0.35"/>
    <row r="3495" x14ac:dyDescent="0.35"/>
    <row r="3496" x14ac:dyDescent="0.35"/>
    <row r="3497" x14ac:dyDescent="0.35"/>
    <row r="3498" x14ac:dyDescent="0.35"/>
    <row r="3499" x14ac:dyDescent="0.35"/>
    <row r="3500" x14ac:dyDescent="0.35"/>
    <row r="3501" x14ac:dyDescent="0.35"/>
    <row r="3502" x14ac:dyDescent="0.35"/>
    <row r="3503" x14ac:dyDescent="0.35"/>
    <row r="3504" x14ac:dyDescent="0.35"/>
    <row r="3505" x14ac:dyDescent="0.35"/>
    <row r="3506" x14ac:dyDescent="0.35"/>
    <row r="3507" x14ac:dyDescent="0.35"/>
    <row r="3508" x14ac:dyDescent="0.35"/>
    <row r="3509" x14ac:dyDescent="0.35"/>
    <row r="3510" x14ac:dyDescent="0.35"/>
    <row r="3511" x14ac:dyDescent="0.35"/>
    <row r="3512" x14ac:dyDescent="0.35"/>
    <row r="3513" x14ac:dyDescent="0.35"/>
    <row r="3514" x14ac:dyDescent="0.35"/>
    <row r="3515" x14ac:dyDescent="0.35"/>
    <row r="3516" x14ac:dyDescent="0.35"/>
    <row r="3517" x14ac:dyDescent="0.35"/>
    <row r="3518" x14ac:dyDescent="0.35"/>
    <row r="3519" x14ac:dyDescent="0.35"/>
    <row r="3520" x14ac:dyDescent="0.35"/>
    <row r="3521" x14ac:dyDescent="0.35"/>
    <row r="3522" x14ac:dyDescent="0.35"/>
    <row r="3523" x14ac:dyDescent="0.35"/>
    <row r="3524" x14ac:dyDescent="0.35"/>
    <row r="3525" x14ac:dyDescent="0.35"/>
    <row r="3526" x14ac:dyDescent="0.35"/>
    <row r="3527" x14ac:dyDescent="0.35"/>
    <row r="3528" x14ac:dyDescent="0.35"/>
    <row r="3529" x14ac:dyDescent="0.35"/>
    <row r="3530" x14ac:dyDescent="0.35"/>
    <row r="3531" x14ac:dyDescent="0.35"/>
    <row r="3532" x14ac:dyDescent="0.35"/>
    <row r="3533" x14ac:dyDescent="0.35"/>
    <row r="3534" x14ac:dyDescent="0.35"/>
    <row r="3535" x14ac:dyDescent="0.35"/>
    <row r="3536" x14ac:dyDescent="0.35"/>
    <row r="3537" x14ac:dyDescent="0.35"/>
    <row r="3538" x14ac:dyDescent="0.35"/>
    <row r="3539" x14ac:dyDescent="0.35"/>
    <row r="3540" x14ac:dyDescent="0.35"/>
    <row r="3541" x14ac:dyDescent="0.35"/>
    <row r="3542" x14ac:dyDescent="0.35"/>
    <row r="3543" x14ac:dyDescent="0.35"/>
    <row r="3544" x14ac:dyDescent="0.35"/>
    <row r="3545" x14ac:dyDescent="0.35"/>
    <row r="3546" x14ac:dyDescent="0.35"/>
    <row r="3547" x14ac:dyDescent="0.35"/>
    <row r="3548" x14ac:dyDescent="0.35"/>
    <row r="3549" x14ac:dyDescent="0.35"/>
    <row r="3550" x14ac:dyDescent="0.35"/>
    <row r="3551" x14ac:dyDescent="0.35"/>
    <row r="3552" x14ac:dyDescent="0.35"/>
    <row r="3553" x14ac:dyDescent="0.35"/>
    <row r="3554" x14ac:dyDescent="0.35"/>
    <row r="3555" x14ac:dyDescent="0.35"/>
    <row r="3556" x14ac:dyDescent="0.35"/>
    <row r="3557" x14ac:dyDescent="0.35"/>
    <row r="3558" x14ac:dyDescent="0.35"/>
    <row r="3559" x14ac:dyDescent="0.35"/>
    <row r="3560" x14ac:dyDescent="0.35"/>
    <row r="3561" x14ac:dyDescent="0.35"/>
    <row r="3562" x14ac:dyDescent="0.35"/>
    <row r="3563" x14ac:dyDescent="0.35"/>
    <row r="3564" x14ac:dyDescent="0.35"/>
    <row r="3565" x14ac:dyDescent="0.35"/>
    <row r="3566" x14ac:dyDescent="0.35"/>
    <row r="3567" x14ac:dyDescent="0.35"/>
    <row r="3568" x14ac:dyDescent="0.35"/>
    <row r="3569" x14ac:dyDescent="0.35"/>
    <row r="3570" x14ac:dyDescent="0.35"/>
    <row r="3571" x14ac:dyDescent="0.35"/>
    <row r="3572" x14ac:dyDescent="0.35"/>
    <row r="3573" x14ac:dyDescent="0.35"/>
    <row r="3574" x14ac:dyDescent="0.35"/>
    <row r="3575" x14ac:dyDescent="0.35"/>
    <row r="3576" x14ac:dyDescent="0.35"/>
    <row r="3577" x14ac:dyDescent="0.35"/>
    <row r="3578" x14ac:dyDescent="0.35"/>
    <row r="3579" x14ac:dyDescent="0.35"/>
    <row r="3580" x14ac:dyDescent="0.35"/>
    <row r="3581" x14ac:dyDescent="0.35"/>
    <row r="3582" x14ac:dyDescent="0.35"/>
    <row r="3583" x14ac:dyDescent="0.35"/>
    <row r="3584" x14ac:dyDescent="0.35"/>
    <row r="3585" x14ac:dyDescent="0.35"/>
    <row r="3586" x14ac:dyDescent="0.35"/>
    <row r="3587" x14ac:dyDescent="0.35"/>
    <row r="3588" x14ac:dyDescent="0.35"/>
    <row r="3589" x14ac:dyDescent="0.35"/>
    <row r="3590" x14ac:dyDescent="0.35"/>
    <row r="3591" x14ac:dyDescent="0.35"/>
    <row r="3592" x14ac:dyDescent="0.35"/>
    <row r="3593" x14ac:dyDescent="0.35"/>
    <row r="3594" x14ac:dyDescent="0.35"/>
    <row r="3595" x14ac:dyDescent="0.35"/>
    <row r="3596" x14ac:dyDescent="0.35"/>
    <row r="3597" x14ac:dyDescent="0.35"/>
    <row r="3598" x14ac:dyDescent="0.35"/>
    <row r="3599" x14ac:dyDescent="0.35"/>
    <row r="3600" x14ac:dyDescent="0.35"/>
    <row r="3601" x14ac:dyDescent="0.35"/>
    <row r="3602" x14ac:dyDescent="0.35"/>
    <row r="3603" x14ac:dyDescent="0.35"/>
    <row r="3604" x14ac:dyDescent="0.35"/>
    <row r="3605" x14ac:dyDescent="0.35"/>
    <row r="3606" x14ac:dyDescent="0.35"/>
    <row r="3607" x14ac:dyDescent="0.35"/>
    <row r="3608" x14ac:dyDescent="0.35"/>
    <row r="3609" x14ac:dyDescent="0.35"/>
    <row r="3610" x14ac:dyDescent="0.35"/>
    <row r="3611" x14ac:dyDescent="0.35"/>
    <row r="3612" x14ac:dyDescent="0.35"/>
    <row r="3613" x14ac:dyDescent="0.35"/>
    <row r="3614" x14ac:dyDescent="0.35"/>
    <row r="3615" x14ac:dyDescent="0.35"/>
    <row r="3616" x14ac:dyDescent="0.35"/>
    <row r="3617" x14ac:dyDescent="0.35"/>
    <row r="3618" x14ac:dyDescent="0.35"/>
    <row r="3619" x14ac:dyDescent="0.35"/>
    <row r="3620" x14ac:dyDescent="0.35"/>
    <row r="3621" x14ac:dyDescent="0.35"/>
    <row r="3622" x14ac:dyDescent="0.35"/>
    <row r="3623" x14ac:dyDescent="0.35"/>
    <row r="3624" x14ac:dyDescent="0.35"/>
    <row r="3625" x14ac:dyDescent="0.35"/>
    <row r="3626" x14ac:dyDescent="0.35"/>
    <row r="3627" x14ac:dyDescent="0.35"/>
    <row r="3628" x14ac:dyDescent="0.35"/>
    <row r="3629" x14ac:dyDescent="0.35"/>
    <row r="3630" x14ac:dyDescent="0.35"/>
    <row r="3631" x14ac:dyDescent="0.35"/>
    <row r="3632" x14ac:dyDescent="0.35"/>
    <row r="3633" x14ac:dyDescent="0.35"/>
    <row r="3634" x14ac:dyDescent="0.35"/>
    <row r="3635" x14ac:dyDescent="0.35"/>
    <row r="3636" x14ac:dyDescent="0.35"/>
    <row r="3637" x14ac:dyDescent="0.35"/>
    <row r="3638" x14ac:dyDescent="0.35"/>
    <row r="3639" x14ac:dyDescent="0.35"/>
    <row r="3640" x14ac:dyDescent="0.35"/>
    <row r="3641" x14ac:dyDescent="0.35"/>
    <row r="3642" x14ac:dyDescent="0.35"/>
    <row r="3643" x14ac:dyDescent="0.35"/>
    <row r="3644" x14ac:dyDescent="0.35"/>
    <row r="3645" x14ac:dyDescent="0.35"/>
    <row r="3646" x14ac:dyDescent="0.35"/>
    <row r="3647" x14ac:dyDescent="0.35"/>
    <row r="3648" x14ac:dyDescent="0.35"/>
    <row r="3649" x14ac:dyDescent="0.35"/>
    <row r="3650" x14ac:dyDescent="0.35"/>
    <row r="3651" x14ac:dyDescent="0.35"/>
    <row r="3652" x14ac:dyDescent="0.35"/>
    <row r="3653" x14ac:dyDescent="0.35"/>
    <row r="3654" x14ac:dyDescent="0.35"/>
    <row r="3655" x14ac:dyDescent="0.35"/>
    <row r="3656" x14ac:dyDescent="0.35"/>
    <row r="3657" x14ac:dyDescent="0.35"/>
    <row r="3658" x14ac:dyDescent="0.35"/>
    <row r="3659" x14ac:dyDescent="0.35"/>
    <row r="3660" x14ac:dyDescent="0.35"/>
    <row r="3661" x14ac:dyDescent="0.35"/>
    <row r="3662" x14ac:dyDescent="0.35"/>
    <row r="3663" x14ac:dyDescent="0.35"/>
    <row r="3664" x14ac:dyDescent="0.35"/>
    <row r="3665" x14ac:dyDescent="0.35"/>
    <row r="3666" x14ac:dyDescent="0.35"/>
    <row r="3667" x14ac:dyDescent="0.35"/>
    <row r="3668" x14ac:dyDescent="0.35"/>
    <row r="3669" x14ac:dyDescent="0.35"/>
    <row r="3670" x14ac:dyDescent="0.35"/>
    <row r="3671" x14ac:dyDescent="0.35"/>
    <row r="3672" x14ac:dyDescent="0.35"/>
    <row r="3673" x14ac:dyDescent="0.35"/>
    <row r="3674" x14ac:dyDescent="0.35"/>
    <row r="3675" x14ac:dyDescent="0.35"/>
    <row r="3676" x14ac:dyDescent="0.35"/>
    <row r="3677" x14ac:dyDescent="0.35"/>
    <row r="3678" x14ac:dyDescent="0.35"/>
    <row r="3679" x14ac:dyDescent="0.35"/>
    <row r="3680" x14ac:dyDescent="0.35"/>
    <row r="3681" x14ac:dyDescent="0.35"/>
    <row r="3682" x14ac:dyDescent="0.35"/>
    <row r="3683" x14ac:dyDescent="0.35"/>
    <row r="3684" x14ac:dyDescent="0.35"/>
    <row r="3685" x14ac:dyDescent="0.35"/>
    <row r="3686" x14ac:dyDescent="0.35"/>
    <row r="3687" x14ac:dyDescent="0.35"/>
    <row r="3688" x14ac:dyDescent="0.35"/>
    <row r="3689" x14ac:dyDescent="0.35"/>
    <row r="3690" x14ac:dyDescent="0.35"/>
    <row r="3691" x14ac:dyDescent="0.35"/>
    <row r="3692" x14ac:dyDescent="0.35"/>
    <row r="3693" x14ac:dyDescent="0.35"/>
    <row r="3694" x14ac:dyDescent="0.35"/>
    <row r="3695" x14ac:dyDescent="0.35"/>
    <row r="3696" x14ac:dyDescent="0.35"/>
    <row r="3697" x14ac:dyDescent="0.35"/>
    <row r="3698" x14ac:dyDescent="0.35"/>
    <row r="3699" x14ac:dyDescent="0.35"/>
    <row r="3700" x14ac:dyDescent="0.35"/>
    <row r="3701" x14ac:dyDescent="0.35"/>
    <row r="3702" x14ac:dyDescent="0.35"/>
    <row r="3703" x14ac:dyDescent="0.35"/>
    <row r="3704" x14ac:dyDescent="0.35"/>
    <row r="3705" x14ac:dyDescent="0.35"/>
    <row r="3706" x14ac:dyDescent="0.35"/>
    <row r="3707" x14ac:dyDescent="0.35"/>
    <row r="3708" x14ac:dyDescent="0.35"/>
    <row r="3709" x14ac:dyDescent="0.35"/>
    <row r="3710" x14ac:dyDescent="0.35"/>
    <row r="3711" x14ac:dyDescent="0.35"/>
    <row r="3712" x14ac:dyDescent="0.35"/>
    <row r="3713" x14ac:dyDescent="0.35"/>
    <row r="3714" x14ac:dyDescent="0.35"/>
    <row r="3715" x14ac:dyDescent="0.35"/>
    <row r="3716" x14ac:dyDescent="0.35"/>
    <row r="3717" x14ac:dyDescent="0.35"/>
    <row r="3718" x14ac:dyDescent="0.35"/>
    <row r="3719" x14ac:dyDescent="0.35"/>
    <row r="3720" x14ac:dyDescent="0.35"/>
    <row r="3721" x14ac:dyDescent="0.35"/>
    <row r="3722" x14ac:dyDescent="0.35"/>
    <row r="3723" x14ac:dyDescent="0.35"/>
    <row r="3724" x14ac:dyDescent="0.35"/>
    <row r="3725" x14ac:dyDescent="0.35"/>
    <row r="3726" x14ac:dyDescent="0.35"/>
    <row r="3727" x14ac:dyDescent="0.35"/>
    <row r="3728" x14ac:dyDescent="0.35"/>
    <row r="3729" x14ac:dyDescent="0.35"/>
    <row r="3730" x14ac:dyDescent="0.35"/>
    <row r="3731" x14ac:dyDescent="0.35"/>
    <row r="3732" x14ac:dyDescent="0.35"/>
    <row r="3733" x14ac:dyDescent="0.35"/>
    <row r="3734" x14ac:dyDescent="0.35"/>
    <row r="3735" x14ac:dyDescent="0.35"/>
    <row r="3736" x14ac:dyDescent="0.35"/>
    <row r="3737" x14ac:dyDescent="0.35"/>
    <row r="3738" x14ac:dyDescent="0.35"/>
    <row r="3739" x14ac:dyDescent="0.35"/>
    <row r="3740" x14ac:dyDescent="0.35"/>
    <row r="3741" x14ac:dyDescent="0.35"/>
    <row r="3742" x14ac:dyDescent="0.35"/>
    <row r="3743" x14ac:dyDescent="0.35"/>
    <row r="3744" x14ac:dyDescent="0.35"/>
    <row r="3745" x14ac:dyDescent="0.35"/>
    <row r="3746" x14ac:dyDescent="0.35"/>
    <row r="3747" x14ac:dyDescent="0.35"/>
    <row r="3748" x14ac:dyDescent="0.35"/>
    <row r="3749" x14ac:dyDescent="0.35"/>
    <row r="3750" x14ac:dyDescent="0.35"/>
    <row r="3751" x14ac:dyDescent="0.35"/>
    <row r="3752" x14ac:dyDescent="0.35"/>
    <row r="3753" x14ac:dyDescent="0.35"/>
    <row r="3754" x14ac:dyDescent="0.35"/>
    <row r="3755" x14ac:dyDescent="0.35"/>
    <row r="3756" x14ac:dyDescent="0.35"/>
    <row r="3757" x14ac:dyDescent="0.35"/>
    <row r="3758" x14ac:dyDescent="0.35"/>
    <row r="3759" x14ac:dyDescent="0.35"/>
    <row r="3760" x14ac:dyDescent="0.35"/>
    <row r="3761" x14ac:dyDescent="0.35"/>
    <row r="3762" x14ac:dyDescent="0.35"/>
    <row r="3763" x14ac:dyDescent="0.35"/>
    <row r="3764" x14ac:dyDescent="0.35"/>
    <row r="3765" x14ac:dyDescent="0.35"/>
    <row r="3766" x14ac:dyDescent="0.35"/>
    <row r="3767" x14ac:dyDescent="0.35"/>
    <row r="3768" x14ac:dyDescent="0.35"/>
    <row r="3769" x14ac:dyDescent="0.35"/>
    <row r="3770" x14ac:dyDescent="0.35"/>
    <row r="3771" x14ac:dyDescent="0.35"/>
    <row r="3772" x14ac:dyDescent="0.35"/>
    <row r="3773" x14ac:dyDescent="0.35"/>
    <row r="3774" x14ac:dyDescent="0.35"/>
    <row r="3775" x14ac:dyDescent="0.35"/>
    <row r="3776" x14ac:dyDescent="0.35"/>
    <row r="3777" x14ac:dyDescent="0.35"/>
    <row r="3778" x14ac:dyDescent="0.35"/>
    <row r="3779" x14ac:dyDescent="0.35"/>
    <row r="3780" x14ac:dyDescent="0.35"/>
    <row r="3781" x14ac:dyDescent="0.35"/>
    <row r="3782" x14ac:dyDescent="0.35"/>
    <row r="3783" x14ac:dyDescent="0.35"/>
    <row r="3784" x14ac:dyDescent="0.35"/>
    <row r="3785" x14ac:dyDescent="0.35"/>
    <row r="3786" x14ac:dyDescent="0.35"/>
    <row r="3787" x14ac:dyDescent="0.35"/>
    <row r="3788" x14ac:dyDescent="0.35"/>
    <row r="3789" x14ac:dyDescent="0.35"/>
    <row r="3790" x14ac:dyDescent="0.35"/>
    <row r="3791" x14ac:dyDescent="0.35"/>
    <row r="3792" x14ac:dyDescent="0.35"/>
    <row r="3793" x14ac:dyDescent="0.35"/>
    <row r="3794" x14ac:dyDescent="0.35"/>
    <row r="3795" x14ac:dyDescent="0.35"/>
    <row r="3796" x14ac:dyDescent="0.35"/>
    <row r="3797" x14ac:dyDescent="0.35"/>
    <row r="3798" x14ac:dyDescent="0.35"/>
    <row r="3799" x14ac:dyDescent="0.35"/>
    <row r="3800" x14ac:dyDescent="0.35"/>
    <row r="3801" x14ac:dyDescent="0.35"/>
    <row r="3802" x14ac:dyDescent="0.35"/>
    <row r="3803" x14ac:dyDescent="0.35"/>
    <row r="3804" x14ac:dyDescent="0.35"/>
    <row r="3805" x14ac:dyDescent="0.35"/>
    <row r="3806" x14ac:dyDescent="0.35"/>
    <row r="3807" x14ac:dyDescent="0.35"/>
    <row r="3808" x14ac:dyDescent="0.35"/>
    <row r="3809" x14ac:dyDescent="0.35"/>
    <row r="3810" x14ac:dyDescent="0.35"/>
    <row r="3811" x14ac:dyDescent="0.35"/>
    <row r="3812" x14ac:dyDescent="0.35"/>
    <row r="3813" x14ac:dyDescent="0.35"/>
    <row r="3814" x14ac:dyDescent="0.35"/>
    <row r="3815" x14ac:dyDescent="0.35"/>
    <row r="3816" x14ac:dyDescent="0.35"/>
    <row r="3817" x14ac:dyDescent="0.35"/>
    <row r="3818" x14ac:dyDescent="0.35"/>
    <row r="3819" x14ac:dyDescent="0.35"/>
    <row r="3820" x14ac:dyDescent="0.35"/>
    <row r="3821" x14ac:dyDescent="0.35"/>
    <row r="3822" x14ac:dyDescent="0.35"/>
    <row r="3823" x14ac:dyDescent="0.35"/>
    <row r="3824" x14ac:dyDescent="0.35"/>
    <row r="3825" x14ac:dyDescent="0.35"/>
    <row r="3826" x14ac:dyDescent="0.35"/>
    <row r="3827" x14ac:dyDescent="0.35"/>
    <row r="3828" x14ac:dyDescent="0.35"/>
    <row r="3829" x14ac:dyDescent="0.35"/>
    <row r="3830" x14ac:dyDescent="0.35"/>
    <row r="3831" x14ac:dyDescent="0.35"/>
    <row r="3832" x14ac:dyDescent="0.35"/>
    <row r="3833" x14ac:dyDescent="0.35"/>
    <row r="3834" x14ac:dyDescent="0.35"/>
    <row r="3835" x14ac:dyDescent="0.35"/>
    <row r="3836" x14ac:dyDescent="0.35"/>
    <row r="3837" x14ac:dyDescent="0.35"/>
    <row r="3838" x14ac:dyDescent="0.35"/>
    <row r="3839" x14ac:dyDescent="0.35"/>
    <row r="3840" x14ac:dyDescent="0.35"/>
    <row r="3841" x14ac:dyDescent="0.35"/>
    <row r="3842" x14ac:dyDescent="0.35"/>
    <row r="3843" x14ac:dyDescent="0.35"/>
    <row r="3844" x14ac:dyDescent="0.35"/>
    <row r="3845" x14ac:dyDescent="0.35"/>
    <row r="3846" x14ac:dyDescent="0.35"/>
    <row r="3847" x14ac:dyDescent="0.35"/>
    <row r="3848" x14ac:dyDescent="0.35"/>
    <row r="3849" x14ac:dyDescent="0.35"/>
    <row r="3850" x14ac:dyDescent="0.35"/>
    <row r="3851" x14ac:dyDescent="0.35"/>
    <row r="3852" x14ac:dyDescent="0.35"/>
    <row r="3853" x14ac:dyDescent="0.35"/>
    <row r="3854" x14ac:dyDescent="0.35"/>
    <row r="3855" x14ac:dyDescent="0.35"/>
    <row r="3856" x14ac:dyDescent="0.35"/>
    <row r="3857" x14ac:dyDescent="0.35"/>
    <row r="3858" x14ac:dyDescent="0.35"/>
    <row r="3859" x14ac:dyDescent="0.35"/>
    <row r="3860" x14ac:dyDescent="0.35"/>
    <row r="3861" x14ac:dyDescent="0.35"/>
    <row r="3862" x14ac:dyDescent="0.35"/>
    <row r="3863" x14ac:dyDescent="0.35"/>
    <row r="3864" x14ac:dyDescent="0.35"/>
    <row r="3865" x14ac:dyDescent="0.35"/>
    <row r="3866" x14ac:dyDescent="0.35"/>
    <row r="3867" x14ac:dyDescent="0.35"/>
    <row r="3868" x14ac:dyDescent="0.35"/>
    <row r="3869" x14ac:dyDescent="0.35"/>
    <row r="3870" x14ac:dyDescent="0.35"/>
    <row r="3871" x14ac:dyDescent="0.35"/>
    <row r="3872" x14ac:dyDescent="0.35"/>
    <row r="3873" x14ac:dyDescent="0.35"/>
    <row r="3874" x14ac:dyDescent="0.35"/>
    <row r="3875" x14ac:dyDescent="0.35"/>
    <row r="3876" x14ac:dyDescent="0.35"/>
    <row r="3877" x14ac:dyDescent="0.35"/>
    <row r="3878" x14ac:dyDescent="0.35"/>
    <row r="3879" x14ac:dyDescent="0.35"/>
    <row r="3880" x14ac:dyDescent="0.35"/>
    <row r="3881" x14ac:dyDescent="0.35"/>
    <row r="3882" x14ac:dyDescent="0.35"/>
    <row r="3883" x14ac:dyDescent="0.35"/>
    <row r="3884" x14ac:dyDescent="0.35"/>
    <row r="3885" x14ac:dyDescent="0.35"/>
    <row r="3886" x14ac:dyDescent="0.35"/>
    <row r="3887" x14ac:dyDescent="0.35"/>
    <row r="3888" x14ac:dyDescent="0.35"/>
    <row r="3889" x14ac:dyDescent="0.35"/>
    <row r="3890" x14ac:dyDescent="0.35"/>
    <row r="3891" x14ac:dyDescent="0.35"/>
    <row r="3892" x14ac:dyDescent="0.35"/>
    <row r="3893" x14ac:dyDescent="0.35"/>
    <row r="3894" x14ac:dyDescent="0.35"/>
    <row r="3895" x14ac:dyDescent="0.35"/>
    <row r="3896" x14ac:dyDescent="0.35"/>
    <row r="3897" x14ac:dyDescent="0.35"/>
    <row r="3898" x14ac:dyDescent="0.35"/>
    <row r="3899" x14ac:dyDescent="0.35"/>
    <row r="3900" x14ac:dyDescent="0.35"/>
    <row r="3901" x14ac:dyDescent="0.35"/>
    <row r="3902" x14ac:dyDescent="0.35"/>
    <row r="3903" x14ac:dyDescent="0.35"/>
    <row r="3904" x14ac:dyDescent="0.35"/>
    <row r="3905" x14ac:dyDescent="0.35"/>
    <row r="3906" x14ac:dyDescent="0.35"/>
    <row r="3907" x14ac:dyDescent="0.35"/>
    <row r="3908" x14ac:dyDescent="0.35"/>
    <row r="3909" x14ac:dyDescent="0.35"/>
    <row r="3910" x14ac:dyDescent="0.35"/>
    <row r="3911" x14ac:dyDescent="0.35"/>
    <row r="3912" x14ac:dyDescent="0.35"/>
    <row r="3913" x14ac:dyDescent="0.35"/>
    <row r="3914" x14ac:dyDescent="0.35"/>
    <row r="3915" x14ac:dyDescent="0.35"/>
    <row r="3916" x14ac:dyDescent="0.35"/>
    <row r="3917" x14ac:dyDescent="0.35"/>
    <row r="3918" x14ac:dyDescent="0.35"/>
    <row r="3919" x14ac:dyDescent="0.35"/>
    <row r="3920" x14ac:dyDescent="0.35"/>
    <row r="3921" x14ac:dyDescent="0.35"/>
    <row r="3922" x14ac:dyDescent="0.35"/>
    <row r="3923" x14ac:dyDescent="0.35"/>
    <row r="3924" x14ac:dyDescent="0.35"/>
    <row r="3925" x14ac:dyDescent="0.35"/>
    <row r="3926" x14ac:dyDescent="0.35"/>
    <row r="3927" x14ac:dyDescent="0.35"/>
    <row r="3928" x14ac:dyDescent="0.35"/>
    <row r="3929" x14ac:dyDescent="0.35"/>
    <row r="3930" x14ac:dyDescent="0.35"/>
    <row r="3931" x14ac:dyDescent="0.35"/>
    <row r="3932" x14ac:dyDescent="0.35"/>
    <row r="3933" x14ac:dyDescent="0.35"/>
    <row r="3934" x14ac:dyDescent="0.35"/>
    <row r="3935" x14ac:dyDescent="0.35"/>
    <row r="3936" x14ac:dyDescent="0.35"/>
    <row r="3937" x14ac:dyDescent="0.35"/>
    <row r="3938" x14ac:dyDescent="0.35"/>
    <row r="3939" x14ac:dyDescent="0.35"/>
    <row r="3940" x14ac:dyDescent="0.35"/>
    <row r="3941" x14ac:dyDescent="0.35"/>
    <row r="3942" x14ac:dyDescent="0.35"/>
    <row r="3943" x14ac:dyDescent="0.35"/>
    <row r="3944" x14ac:dyDescent="0.35"/>
    <row r="3945" x14ac:dyDescent="0.35"/>
    <row r="3946" x14ac:dyDescent="0.35"/>
    <row r="3947" x14ac:dyDescent="0.35"/>
    <row r="3948" x14ac:dyDescent="0.35"/>
    <row r="3949" x14ac:dyDescent="0.35"/>
    <row r="3950" x14ac:dyDescent="0.35"/>
    <row r="3951" x14ac:dyDescent="0.35"/>
    <row r="3952" x14ac:dyDescent="0.35"/>
    <row r="3953" x14ac:dyDescent="0.35"/>
    <row r="3954" x14ac:dyDescent="0.35"/>
    <row r="3955" x14ac:dyDescent="0.35"/>
    <row r="3956" x14ac:dyDescent="0.35"/>
    <row r="3957" x14ac:dyDescent="0.35"/>
    <row r="3958" x14ac:dyDescent="0.35"/>
    <row r="3959" x14ac:dyDescent="0.35"/>
    <row r="3960" x14ac:dyDescent="0.35"/>
    <row r="3961" x14ac:dyDescent="0.35"/>
    <row r="3962" x14ac:dyDescent="0.35"/>
    <row r="3963" x14ac:dyDescent="0.35"/>
    <row r="3964" x14ac:dyDescent="0.35"/>
    <row r="3965" x14ac:dyDescent="0.35"/>
    <row r="3966" x14ac:dyDescent="0.35"/>
    <row r="3967" x14ac:dyDescent="0.35"/>
    <row r="3968" x14ac:dyDescent="0.35"/>
    <row r="3969" x14ac:dyDescent="0.35"/>
    <row r="3970" x14ac:dyDescent="0.35"/>
    <row r="3971" x14ac:dyDescent="0.35"/>
    <row r="3972" x14ac:dyDescent="0.35"/>
    <row r="3973" x14ac:dyDescent="0.35"/>
    <row r="3974" x14ac:dyDescent="0.35"/>
    <row r="3975" x14ac:dyDescent="0.35"/>
    <row r="3976" x14ac:dyDescent="0.35"/>
    <row r="3977" x14ac:dyDescent="0.35"/>
    <row r="3978" x14ac:dyDescent="0.35"/>
    <row r="3979" x14ac:dyDescent="0.35"/>
    <row r="3980" x14ac:dyDescent="0.35"/>
    <row r="3981" x14ac:dyDescent="0.35"/>
    <row r="3982" x14ac:dyDescent="0.35"/>
    <row r="3983" x14ac:dyDescent="0.35"/>
    <row r="3984" x14ac:dyDescent="0.35"/>
    <row r="3985" x14ac:dyDescent="0.35"/>
    <row r="3986" x14ac:dyDescent="0.35"/>
    <row r="3987" x14ac:dyDescent="0.35"/>
    <row r="3988" x14ac:dyDescent="0.35"/>
    <row r="3989" x14ac:dyDescent="0.35"/>
    <row r="3990" x14ac:dyDescent="0.35"/>
    <row r="3991" x14ac:dyDescent="0.35"/>
    <row r="3992" x14ac:dyDescent="0.35"/>
    <row r="3993" x14ac:dyDescent="0.35"/>
    <row r="3994" x14ac:dyDescent="0.35"/>
    <row r="3995" x14ac:dyDescent="0.35"/>
    <row r="3996" x14ac:dyDescent="0.35"/>
    <row r="3997" x14ac:dyDescent="0.35"/>
    <row r="3998" x14ac:dyDescent="0.35"/>
    <row r="3999" x14ac:dyDescent="0.35"/>
    <row r="4000" x14ac:dyDescent="0.35"/>
    <row r="4001" x14ac:dyDescent="0.35"/>
    <row r="4002" x14ac:dyDescent="0.35"/>
    <row r="4003" x14ac:dyDescent="0.35"/>
    <row r="4004" x14ac:dyDescent="0.35"/>
    <row r="4005" x14ac:dyDescent="0.35"/>
    <row r="4006" x14ac:dyDescent="0.35"/>
    <row r="4007" x14ac:dyDescent="0.35"/>
    <row r="4008" x14ac:dyDescent="0.35"/>
    <row r="4009" x14ac:dyDescent="0.35"/>
    <row r="4010" x14ac:dyDescent="0.35"/>
    <row r="4011" x14ac:dyDescent="0.35"/>
    <row r="4012" x14ac:dyDescent="0.35"/>
    <row r="4013" x14ac:dyDescent="0.35"/>
    <row r="4014" x14ac:dyDescent="0.35"/>
    <row r="4015" x14ac:dyDescent="0.35"/>
    <row r="4016" x14ac:dyDescent="0.35"/>
    <row r="4017" x14ac:dyDescent="0.35"/>
    <row r="4018" x14ac:dyDescent="0.35"/>
    <row r="4019" x14ac:dyDescent="0.35"/>
    <row r="4020" x14ac:dyDescent="0.35"/>
    <row r="4021" x14ac:dyDescent="0.35"/>
    <row r="4022" x14ac:dyDescent="0.35"/>
    <row r="4023" x14ac:dyDescent="0.35"/>
    <row r="4024" x14ac:dyDescent="0.35"/>
    <row r="4025" x14ac:dyDescent="0.35"/>
    <row r="4026" x14ac:dyDescent="0.35"/>
    <row r="4027" x14ac:dyDescent="0.35"/>
    <row r="4028" x14ac:dyDescent="0.35"/>
    <row r="4029" x14ac:dyDescent="0.35"/>
    <row r="4030" x14ac:dyDescent="0.35"/>
    <row r="4031" x14ac:dyDescent="0.35"/>
    <row r="4032" x14ac:dyDescent="0.35"/>
    <row r="4033" x14ac:dyDescent="0.35"/>
    <row r="4034" x14ac:dyDescent="0.35"/>
    <row r="4035" x14ac:dyDescent="0.35"/>
    <row r="4036" x14ac:dyDescent="0.35"/>
    <row r="4037" x14ac:dyDescent="0.35"/>
    <row r="4038" x14ac:dyDescent="0.35"/>
    <row r="4039" x14ac:dyDescent="0.35"/>
    <row r="4040" x14ac:dyDescent="0.35"/>
    <row r="4041" x14ac:dyDescent="0.35"/>
    <row r="4042" x14ac:dyDescent="0.35"/>
    <row r="4043" x14ac:dyDescent="0.35"/>
    <row r="4044" x14ac:dyDescent="0.35"/>
    <row r="4045" x14ac:dyDescent="0.35"/>
    <row r="4046" x14ac:dyDescent="0.35"/>
    <row r="4047" x14ac:dyDescent="0.35"/>
    <row r="4048" x14ac:dyDescent="0.35"/>
    <row r="4049" x14ac:dyDescent="0.35"/>
    <row r="4050" x14ac:dyDescent="0.35"/>
    <row r="4051" x14ac:dyDescent="0.35"/>
    <row r="4052" x14ac:dyDescent="0.35"/>
    <row r="4053" x14ac:dyDescent="0.35"/>
    <row r="4054" x14ac:dyDescent="0.35"/>
    <row r="4055" x14ac:dyDescent="0.35"/>
    <row r="4056" x14ac:dyDescent="0.35"/>
    <row r="4057" x14ac:dyDescent="0.35"/>
    <row r="4058" x14ac:dyDescent="0.35"/>
    <row r="4059" x14ac:dyDescent="0.35"/>
    <row r="4060" x14ac:dyDescent="0.35"/>
    <row r="4061" x14ac:dyDescent="0.35"/>
    <row r="4062" x14ac:dyDescent="0.35"/>
    <row r="4063" x14ac:dyDescent="0.35"/>
    <row r="4064" x14ac:dyDescent="0.35"/>
    <row r="4065" x14ac:dyDescent="0.35"/>
    <row r="4066" x14ac:dyDescent="0.35"/>
    <row r="4067" x14ac:dyDescent="0.35"/>
    <row r="4068" x14ac:dyDescent="0.35"/>
    <row r="4069" x14ac:dyDescent="0.35"/>
    <row r="4070" x14ac:dyDescent="0.35"/>
    <row r="4071" x14ac:dyDescent="0.35"/>
    <row r="4072" x14ac:dyDescent="0.35"/>
    <row r="4073" x14ac:dyDescent="0.35"/>
    <row r="4074" x14ac:dyDescent="0.35"/>
    <row r="4075" x14ac:dyDescent="0.35"/>
    <row r="4076" x14ac:dyDescent="0.35"/>
    <row r="4077" x14ac:dyDescent="0.35"/>
    <row r="4078" x14ac:dyDescent="0.35"/>
    <row r="4079" x14ac:dyDescent="0.35"/>
    <row r="4080" x14ac:dyDescent="0.35"/>
    <row r="4081" x14ac:dyDescent="0.35"/>
    <row r="4082" x14ac:dyDescent="0.35"/>
    <row r="4083" x14ac:dyDescent="0.35"/>
    <row r="4084" x14ac:dyDescent="0.35"/>
    <row r="4085" x14ac:dyDescent="0.35"/>
    <row r="4086" x14ac:dyDescent="0.35"/>
    <row r="4087" x14ac:dyDescent="0.35"/>
    <row r="4088" x14ac:dyDescent="0.35"/>
    <row r="4089" x14ac:dyDescent="0.35"/>
    <row r="4090" x14ac:dyDescent="0.35"/>
    <row r="4091" x14ac:dyDescent="0.35"/>
    <row r="4092" x14ac:dyDescent="0.35"/>
    <row r="4093" x14ac:dyDescent="0.35"/>
    <row r="4094" x14ac:dyDescent="0.35"/>
    <row r="4095" x14ac:dyDescent="0.35"/>
    <row r="4096" x14ac:dyDescent="0.35"/>
    <row r="4097" x14ac:dyDescent="0.35"/>
    <row r="4098" x14ac:dyDescent="0.35"/>
    <row r="4099" x14ac:dyDescent="0.35"/>
    <row r="4100" x14ac:dyDescent="0.35"/>
    <row r="4101" x14ac:dyDescent="0.35"/>
    <row r="4102" x14ac:dyDescent="0.35"/>
    <row r="4103" x14ac:dyDescent="0.35"/>
    <row r="4104" x14ac:dyDescent="0.35"/>
    <row r="4105" x14ac:dyDescent="0.35"/>
    <row r="4106" x14ac:dyDescent="0.35"/>
    <row r="4107" x14ac:dyDescent="0.35"/>
    <row r="4108" x14ac:dyDescent="0.35"/>
    <row r="4109" x14ac:dyDescent="0.35"/>
    <row r="4110" x14ac:dyDescent="0.35"/>
    <row r="4111" x14ac:dyDescent="0.35"/>
    <row r="4112" x14ac:dyDescent="0.35"/>
    <row r="4113" x14ac:dyDescent="0.35"/>
    <row r="4114" x14ac:dyDescent="0.35"/>
    <row r="4115" x14ac:dyDescent="0.35"/>
    <row r="4116" x14ac:dyDescent="0.35"/>
    <row r="4117" x14ac:dyDescent="0.35"/>
    <row r="4118" x14ac:dyDescent="0.35"/>
    <row r="4119" x14ac:dyDescent="0.35"/>
    <row r="4120" x14ac:dyDescent="0.35"/>
    <row r="4121" x14ac:dyDescent="0.35"/>
    <row r="4122" x14ac:dyDescent="0.35"/>
    <row r="4123" x14ac:dyDescent="0.35"/>
    <row r="4124" x14ac:dyDescent="0.35"/>
    <row r="4125" x14ac:dyDescent="0.35"/>
    <row r="4126" x14ac:dyDescent="0.35"/>
    <row r="4127" x14ac:dyDescent="0.35"/>
    <row r="4128" x14ac:dyDescent="0.35"/>
    <row r="4129" x14ac:dyDescent="0.35"/>
    <row r="4130" x14ac:dyDescent="0.35"/>
    <row r="4131" x14ac:dyDescent="0.35"/>
    <row r="4132" x14ac:dyDescent="0.35"/>
    <row r="4133" x14ac:dyDescent="0.35"/>
    <row r="4134" x14ac:dyDescent="0.35"/>
    <row r="4135" x14ac:dyDescent="0.35"/>
    <row r="4136" x14ac:dyDescent="0.35"/>
    <row r="4137" x14ac:dyDescent="0.35"/>
    <row r="4138" x14ac:dyDescent="0.35"/>
    <row r="4139" x14ac:dyDescent="0.35"/>
    <row r="4140" x14ac:dyDescent="0.35"/>
    <row r="4141" x14ac:dyDescent="0.35"/>
    <row r="4142" x14ac:dyDescent="0.35"/>
    <row r="4143" x14ac:dyDescent="0.35"/>
    <row r="4144" x14ac:dyDescent="0.35"/>
    <row r="4145" x14ac:dyDescent="0.35"/>
    <row r="4146" x14ac:dyDescent="0.35"/>
    <row r="4147" x14ac:dyDescent="0.35"/>
    <row r="4148" x14ac:dyDescent="0.35"/>
    <row r="4149" x14ac:dyDescent="0.35"/>
    <row r="4150" x14ac:dyDescent="0.35"/>
    <row r="4151" x14ac:dyDescent="0.35"/>
    <row r="4152" x14ac:dyDescent="0.35"/>
    <row r="4153" x14ac:dyDescent="0.35"/>
    <row r="4154" x14ac:dyDescent="0.35"/>
    <row r="4155" x14ac:dyDescent="0.35"/>
    <row r="4156" x14ac:dyDescent="0.35"/>
    <row r="4157" x14ac:dyDescent="0.35"/>
    <row r="4158" x14ac:dyDescent="0.35"/>
    <row r="4159" x14ac:dyDescent="0.35"/>
    <row r="4160" x14ac:dyDescent="0.35"/>
    <row r="4161" x14ac:dyDescent="0.35"/>
    <row r="4162" x14ac:dyDescent="0.35"/>
    <row r="4163" x14ac:dyDescent="0.35"/>
    <row r="4164" x14ac:dyDescent="0.35"/>
    <row r="4165" x14ac:dyDescent="0.35"/>
    <row r="4166" x14ac:dyDescent="0.35"/>
    <row r="4167" x14ac:dyDescent="0.35"/>
    <row r="4168" x14ac:dyDescent="0.35"/>
    <row r="4169" x14ac:dyDescent="0.35"/>
    <row r="4170" x14ac:dyDescent="0.35"/>
    <row r="4171" x14ac:dyDescent="0.35"/>
    <row r="4172" x14ac:dyDescent="0.35"/>
    <row r="4173" x14ac:dyDescent="0.35"/>
    <row r="4174" x14ac:dyDescent="0.35"/>
    <row r="4175" x14ac:dyDescent="0.35"/>
    <row r="4176" x14ac:dyDescent="0.35"/>
    <row r="4177" x14ac:dyDescent="0.35"/>
    <row r="4178" x14ac:dyDescent="0.35"/>
    <row r="4179" x14ac:dyDescent="0.35"/>
    <row r="4180" x14ac:dyDescent="0.35"/>
    <row r="4181" x14ac:dyDescent="0.35"/>
    <row r="4182" x14ac:dyDescent="0.35"/>
    <row r="4183" x14ac:dyDescent="0.35"/>
    <row r="4184" x14ac:dyDescent="0.35"/>
    <row r="4185" x14ac:dyDescent="0.35"/>
    <row r="4186" x14ac:dyDescent="0.35"/>
    <row r="4187" x14ac:dyDescent="0.35"/>
    <row r="4188" x14ac:dyDescent="0.35"/>
    <row r="4189" x14ac:dyDescent="0.35"/>
    <row r="4190" x14ac:dyDescent="0.35"/>
    <row r="4191" x14ac:dyDescent="0.35"/>
    <row r="4192" x14ac:dyDescent="0.35"/>
    <row r="4193" x14ac:dyDescent="0.35"/>
    <row r="4194" x14ac:dyDescent="0.35"/>
    <row r="4195" x14ac:dyDescent="0.35"/>
    <row r="4196" x14ac:dyDescent="0.35"/>
    <row r="4197" x14ac:dyDescent="0.35"/>
    <row r="4198" x14ac:dyDescent="0.35"/>
    <row r="4199" x14ac:dyDescent="0.35"/>
    <row r="4200" x14ac:dyDescent="0.35"/>
    <row r="4201" x14ac:dyDescent="0.35"/>
    <row r="4202" x14ac:dyDescent="0.35"/>
    <row r="4203" x14ac:dyDescent="0.35"/>
    <row r="4204" x14ac:dyDescent="0.35"/>
    <row r="4205" x14ac:dyDescent="0.35"/>
    <row r="4206" x14ac:dyDescent="0.35"/>
    <row r="4207" x14ac:dyDescent="0.35"/>
    <row r="4208" x14ac:dyDescent="0.35"/>
    <row r="4209" x14ac:dyDescent="0.35"/>
    <row r="4210" x14ac:dyDescent="0.35"/>
    <row r="4211" x14ac:dyDescent="0.35"/>
    <row r="4212" x14ac:dyDescent="0.35"/>
    <row r="4213" x14ac:dyDescent="0.35"/>
    <row r="4214" x14ac:dyDescent="0.35"/>
    <row r="4215" x14ac:dyDescent="0.35"/>
    <row r="4216" x14ac:dyDescent="0.35"/>
    <row r="4217" x14ac:dyDescent="0.35"/>
    <row r="4218" x14ac:dyDescent="0.35"/>
    <row r="4219" x14ac:dyDescent="0.35"/>
    <row r="4220" x14ac:dyDescent="0.35"/>
    <row r="4221" x14ac:dyDescent="0.35"/>
    <row r="4222" x14ac:dyDescent="0.35"/>
    <row r="4223" x14ac:dyDescent="0.35"/>
    <row r="4224" x14ac:dyDescent="0.35"/>
    <row r="4225" x14ac:dyDescent="0.35"/>
    <row r="4226" x14ac:dyDescent="0.35"/>
    <row r="4227" x14ac:dyDescent="0.35"/>
    <row r="4228" x14ac:dyDescent="0.35"/>
    <row r="4229" x14ac:dyDescent="0.35"/>
    <row r="4230" x14ac:dyDescent="0.35"/>
    <row r="4231" x14ac:dyDescent="0.35"/>
    <row r="4232" x14ac:dyDescent="0.35"/>
    <row r="4233" x14ac:dyDescent="0.35"/>
    <row r="4234" x14ac:dyDescent="0.35"/>
    <row r="4235" x14ac:dyDescent="0.35"/>
    <row r="4236" x14ac:dyDescent="0.35"/>
    <row r="4237" x14ac:dyDescent="0.35"/>
    <row r="4238" x14ac:dyDescent="0.35"/>
    <row r="4239" x14ac:dyDescent="0.35"/>
    <row r="4240" x14ac:dyDescent="0.35"/>
    <row r="4241" x14ac:dyDescent="0.35"/>
    <row r="4242" x14ac:dyDescent="0.35"/>
    <row r="4243" x14ac:dyDescent="0.35"/>
    <row r="4244" x14ac:dyDescent="0.35"/>
    <row r="4245" x14ac:dyDescent="0.35"/>
    <row r="4246" x14ac:dyDescent="0.35"/>
    <row r="4247" x14ac:dyDescent="0.35"/>
    <row r="4248" x14ac:dyDescent="0.35"/>
    <row r="4249" x14ac:dyDescent="0.35"/>
    <row r="4250" x14ac:dyDescent="0.35"/>
    <row r="4251" x14ac:dyDescent="0.35"/>
    <row r="4252" x14ac:dyDescent="0.35"/>
    <row r="4253" x14ac:dyDescent="0.35"/>
    <row r="4254" x14ac:dyDescent="0.35"/>
    <row r="4255" x14ac:dyDescent="0.35"/>
    <row r="4256" x14ac:dyDescent="0.35"/>
    <row r="4257" x14ac:dyDescent="0.35"/>
    <row r="4258" x14ac:dyDescent="0.35"/>
    <row r="4259" x14ac:dyDescent="0.35"/>
    <row r="4260" x14ac:dyDescent="0.35"/>
    <row r="4261" x14ac:dyDescent="0.35"/>
    <row r="4262" x14ac:dyDescent="0.35"/>
    <row r="4263" x14ac:dyDescent="0.35"/>
    <row r="4264" x14ac:dyDescent="0.35"/>
    <row r="4265" x14ac:dyDescent="0.35"/>
    <row r="4266" x14ac:dyDescent="0.35"/>
    <row r="4267" x14ac:dyDescent="0.35"/>
    <row r="4268" x14ac:dyDescent="0.35"/>
    <row r="4269" x14ac:dyDescent="0.35"/>
    <row r="4270" x14ac:dyDescent="0.35"/>
    <row r="4271" x14ac:dyDescent="0.35"/>
    <row r="4272" x14ac:dyDescent="0.35"/>
    <row r="4273" x14ac:dyDescent="0.35"/>
    <row r="4274" x14ac:dyDescent="0.35"/>
    <row r="4275" x14ac:dyDescent="0.35"/>
    <row r="4276" x14ac:dyDescent="0.35"/>
    <row r="4277" x14ac:dyDescent="0.35"/>
    <row r="4278" x14ac:dyDescent="0.35"/>
    <row r="4279" x14ac:dyDescent="0.35"/>
    <row r="4280" x14ac:dyDescent="0.35"/>
    <row r="4281" x14ac:dyDescent="0.35"/>
    <row r="4282" x14ac:dyDescent="0.35"/>
    <row r="4283" x14ac:dyDescent="0.35"/>
    <row r="4284" x14ac:dyDescent="0.35"/>
    <row r="4285" x14ac:dyDescent="0.35"/>
    <row r="4286" x14ac:dyDescent="0.35"/>
    <row r="4287" x14ac:dyDescent="0.35"/>
    <row r="4288" x14ac:dyDescent="0.35"/>
    <row r="4289" x14ac:dyDescent="0.35"/>
    <row r="4290" x14ac:dyDescent="0.35"/>
    <row r="4291" x14ac:dyDescent="0.35"/>
    <row r="4292" x14ac:dyDescent="0.35"/>
    <row r="4293" x14ac:dyDescent="0.35"/>
    <row r="4294" x14ac:dyDescent="0.35"/>
    <row r="4295" x14ac:dyDescent="0.35"/>
    <row r="4296" x14ac:dyDescent="0.35"/>
    <row r="4297" x14ac:dyDescent="0.35"/>
    <row r="4298" x14ac:dyDescent="0.35"/>
    <row r="4299" x14ac:dyDescent="0.35"/>
    <row r="4300" x14ac:dyDescent="0.35"/>
    <row r="4301" x14ac:dyDescent="0.35"/>
    <row r="4302" x14ac:dyDescent="0.35"/>
    <row r="4303" x14ac:dyDescent="0.35"/>
    <row r="4304" x14ac:dyDescent="0.35"/>
    <row r="4305" x14ac:dyDescent="0.35"/>
    <row r="4306" x14ac:dyDescent="0.35"/>
    <row r="4307" x14ac:dyDescent="0.35"/>
    <row r="4308" x14ac:dyDescent="0.35"/>
    <row r="4309" x14ac:dyDescent="0.35"/>
    <row r="4310" x14ac:dyDescent="0.35"/>
    <row r="4311" x14ac:dyDescent="0.35"/>
    <row r="4312" x14ac:dyDescent="0.35"/>
    <row r="4313" x14ac:dyDescent="0.35"/>
    <row r="4314" x14ac:dyDescent="0.35"/>
    <row r="4315" x14ac:dyDescent="0.35"/>
    <row r="4316" x14ac:dyDescent="0.35"/>
    <row r="4317" x14ac:dyDescent="0.35"/>
    <row r="4318" x14ac:dyDescent="0.35"/>
    <row r="4319" x14ac:dyDescent="0.35"/>
    <row r="4320" x14ac:dyDescent="0.35"/>
    <row r="4321" x14ac:dyDescent="0.35"/>
    <row r="4322" x14ac:dyDescent="0.35"/>
    <row r="4323" x14ac:dyDescent="0.35"/>
    <row r="4324" x14ac:dyDescent="0.35"/>
    <row r="4325" x14ac:dyDescent="0.35"/>
    <row r="4326" x14ac:dyDescent="0.35"/>
    <row r="4327" x14ac:dyDescent="0.35"/>
    <row r="4328" x14ac:dyDescent="0.35"/>
    <row r="4329" x14ac:dyDescent="0.35"/>
    <row r="4330" x14ac:dyDescent="0.35"/>
    <row r="4331" x14ac:dyDescent="0.35"/>
    <row r="4332" x14ac:dyDescent="0.35"/>
    <row r="4333" x14ac:dyDescent="0.35"/>
    <row r="4334" x14ac:dyDescent="0.35"/>
    <row r="4335" x14ac:dyDescent="0.35"/>
    <row r="4336" x14ac:dyDescent="0.35"/>
    <row r="4337" x14ac:dyDescent="0.35"/>
    <row r="4338" x14ac:dyDescent="0.35"/>
    <row r="4339" x14ac:dyDescent="0.35"/>
    <row r="4340" x14ac:dyDescent="0.35"/>
    <row r="4341" x14ac:dyDescent="0.35"/>
    <row r="4342" x14ac:dyDescent="0.35"/>
    <row r="4343" x14ac:dyDescent="0.35"/>
    <row r="4344" x14ac:dyDescent="0.35"/>
    <row r="4345" x14ac:dyDescent="0.35"/>
    <row r="4346" x14ac:dyDescent="0.35"/>
    <row r="4347" x14ac:dyDescent="0.35"/>
    <row r="4348" x14ac:dyDescent="0.35"/>
    <row r="4349" x14ac:dyDescent="0.35"/>
    <row r="4350" x14ac:dyDescent="0.35"/>
    <row r="4351" x14ac:dyDescent="0.35"/>
    <row r="4352" x14ac:dyDescent="0.35"/>
    <row r="4353" x14ac:dyDescent="0.35"/>
    <row r="4354" x14ac:dyDescent="0.35"/>
    <row r="4355" x14ac:dyDescent="0.35"/>
    <row r="4356" x14ac:dyDescent="0.35"/>
    <row r="4357" x14ac:dyDescent="0.35"/>
    <row r="4358" x14ac:dyDescent="0.35"/>
    <row r="4359" x14ac:dyDescent="0.35"/>
    <row r="4360" x14ac:dyDescent="0.35"/>
    <row r="4361" x14ac:dyDescent="0.35"/>
    <row r="4362" x14ac:dyDescent="0.35"/>
    <row r="4363" x14ac:dyDescent="0.35"/>
    <row r="4364" x14ac:dyDescent="0.35"/>
    <row r="4365" x14ac:dyDescent="0.35"/>
    <row r="4366" x14ac:dyDescent="0.35"/>
    <row r="4367" x14ac:dyDescent="0.35"/>
    <row r="4368" x14ac:dyDescent="0.35"/>
    <row r="4369" x14ac:dyDescent="0.35"/>
    <row r="4370" x14ac:dyDescent="0.35"/>
    <row r="4371" x14ac:dyDescent="0.35"/>
    <row r="4372" x14ac:dyDescent="0.35"/>
    <row r="4373" x14ac:dyDescent="0.35"/>
    <row r="4374" x14ac:dyDescent="0.35"/>
    <row r="4375" x14ac:dyDescent="0.35"/>
    <row r="4376" x14ac:dyDescent="0.35"/>
    <row r="4377" x14ac:dyDescent="0.35"/>
    <row r="4378" x14ac:dyDescent="0.35"/>
    <row r="4379" x14ac:dyDescent="0.35"/>
    <row r="4380" x14ac:dyDescent="0.35"/>
    <row r="4381" x14ac:dyDescent="0.35"/>
    <row r="4382" x14ac:dyDescent="0.35"/>
    <row r="4383" x14ac:dyDescent="0.35"/>
    <row r="4384" x14ac:dyDescent="0.35"/>
    <row r="4385" x14ac:dyDescent="0.35"/>
    <row r="4386" x14ac:dyDescent="0.35"/>
    <row r="4387" x14ac:dyDescent="0.35"/>
    <row r="4388" x14ac:dyDescent="0.35"/>
    <row r="4389" x14ac:dyDescent="0.35"/>
    <row r="4390" x14ac:dyDescent="0.35"/>
    <row r="4391" x14ac:dyDescent="0.35"/>
    <row r="4392" x14ac:dyDescent="0.35"/>
    <row r="4393" x14ac:dyDescent="0.35"/>
    <row r="4394" x14ac:dyDescent="0.35"/>
    <row r="4395" x14ac:dyDescent="0.35"/>
    <row r="4396" x14ac:dyDescent="0.35"/>
    <row r="4397" x14ac:dyDescent="0.35"/>
    <row r="4398" x14ac:dyDescent="0.35"/>
    <row r="4399" x14ac:dyDescent="0.35"/>
    <row r="4400" x14ac:dyDescent="0.35"/>
    <row r="4401" x14ac:dyDescent="0.35"/>
    <row r="4402" x14ac:dyDescent="0.35"/>
    <row r="4403" x14ac:dyDescent="0.35"/>
    <row r="4404" x14ac:dyDescent="0.35"/>
    <row r="4405" x14ac:dyDescent="0.35"/>
    <row r="4406" x14ac:dyDescent="0.35"/>
    <row r="4407" x14ac:dyDescent="0.35"/>
    <row r="4408" x14ac:dyDescent="0.35"/>
    <row r="4409" x14ac:dyDescent="0.35"/>
    <row r="4410" x14ac:dyDescent="0.35"/>
    <row r="4411" x14ac:dyDescent="0.35"/>
    <row r="4412" x14ac:dyDescent="0.35"/>
    <row r="4413" x14ac:dyDescent="0.35"/>
    <row r="4414" x14ac:dyDescent="0.35"/>
    <row r="4415" x14ac:dyDescent="0.35"/>
    <row r="4416" x14ac:dyDescent="0.35"/>
    <row r="4417" x14ac:dyDescent="0.35"/>
    <row r="4418" x14ac:dyDescent="0.35"/>
    <row r="4419" x14ac:dyDescent="0.35"/>
    <row r="4420" x14ac:dyDescent="0.35"/>
    <row r="4421" x14ac:dyDescent="0.35"/>
    <row r="4422" x14ac:dyDescent="0.35"/>
    <row r="4423" x14ac:dyDescent="0.35"/>
    <row r="4424" x14ac:dyDescent="0.35"/>
    <row r="4425" x14ac:dyDescent="0.35"/>
    <row r="4426" x14ac:dyDescent="0.35"/>
    <row r="4427" x14ac:dyDescent="0.35"/>
    <row r="4428" x14ac:dyDescent="0.35"/>
    <row r="4429" x14ac:dyDescent="0.35"/>
    <row r="4430" x14ac:dyDescent="0.35"/>
    <row r="4431" x14ac:dyDescent="0.35"/>
    <row r="4432" x14ac:dyDescent="0.35"/>
    <row r="4433" x14ac:dyDescent="0.35"/>
    <row r="4434" x14ac:dyDescent="0.35"/>
    <row r="4435" x14ac:dyDescent="0.35"/>
    <row r="4436" x14ac:dyDescent="0.35"/>
    <row r="4437" x14ac:dyDescent="0.35"/>
    <row r="4438" x14ac:dyDescent="0.35"/>
    <row r="4439" x14ac:dyDescent="0.35"/>
    <row r="4440" x14ac:dyDescent="0.35"/>
    <row r="4441" x14ac:dyDescent="0.35"/>
    <row r="4442" x14ac:dyDescent="0.35"/>
    <row r="4443" x14ac:dyDescent="0.35"/>
    <row r="4444" x14ac:dyDescent="0.35"/>
    <row r="4445" x14ac:dyDescent="0.35"/>
    <row r="4446" x14ac:dyDescent="0.35"/>
    <row r="4447" x14ac:dyDescent="0.35"/>
    <row r="4448" x14ac:dyDescent="0.35"/>
    <row r="4449" x14ac:dyDescent="0.35"/>
    <row r="4450" x14ac:dyDescent="0.35"/>
    <row r="4451" x14ac:dyDescent="0.35"/>
    <row r="4452" x14ac:dyDescent="0.35"/>
    <row r="4453" x14ac:dyDescent="0.35"/>
    <row r="4454" x14ac:dyDescent="0.35"/>
    <row r="4455" x14ac:dyDescent="0.35"/>
    <row r="4456" x14ac:dyDescent="0.35"/>
    <row r="4457" x14ac:dyDescent="0.35"/>
    <row r="4458" x14ac:dyDescent="0.35"/>
    <row r="4459" x14ac:dyDescent="0.35"/>
    <row r="4460" x14ac:dyDescent="0.35"/>
    <row r="4461" x14ac:dyDescent="0.35"/>
    <row r="4462" x14ac:dyDescent="0.35"/>
    <row r="4463" x14ac:dyDescent="0.35"/>
    <row r="4464" x14ac:dyDescent="0.35"/>
    <row r="4465" x14ac:dyDescent="0.35"/>
    <row r="4466" x14ac:dyDescent="0.35"/>
    <row r="4467" x14ac:dyDescent="0.35"/>
    <row r="4468" x14ac:dyDescent="0.35"/>
    <row r="4469" x14ac:dyDescent="0.35"/>
    <row r="4470" x14ac:dyDescent="0.35"/>
    <row r="4471" x14ac:dyDescent="0.35"/>
    <row r="4472" x14ac:dyDescent="0.35"/>
    <row r="4473" x14ac:dyDescent="0.35"/>
    <row r="4474" x14ac:dyDescent="0.35"/>
    <row r="4475" x14ac:dyDescent="0.35"/>
    <row r="4476" x14ac:dyDescent="0.35"/>
    <row r="4477" x14ac:dyDescent="0.35"/>
    <row r="4478" x14ac:dyDescent="0.35"/>
    <row r="4479" x14ac:dyDescent="0.35"/>
    <row r="4480" x14ac:dyDescent="0.35"/>
    <row r="4481" x14ac:dyDescent="0.35"/>
    <row r="4482" x14ac:dyDescent="0.35"/>
    <row r="4483" x14ac:dyDescent="0.35"/>
    <row r="4484" x14ac:dyDescent="0.35"/>
    <row r="4485" x14ac:dyDescent="0.35"/>
    <row r="4486" x14ac:dyDescent="0.35"/>
    <row r="4487" x14ac:dyDescent="0.35"/>
    <row r="4488" x14ac:dyDescent="0.35"/>
    <row r="4489" x14ac:dyDescent="0.35"/>
    <row r="4490" x14ac:dyDescent="0.35"/>
    <row r="4491" x14ac:dyDescent="0.35"/>
    <row r="4492" x14ac:dyDescent="0.35"/>
    <row r="4493" x14ac:dyDescent="0.35"/>
    <row r="4494" x14ac:dyDescent="0.35"/>
    <row r="4495" x14ac:dyDescent="0.35"/>
    <row r="4496" x14ac:dyDescent="0.35"/>
    <row r="4497" x14ac:dyDescent="0.35"/>
    <row r="4498" x14ac:dyDescent="0.35"/>
    <row r="4499" x14ac:dyDescent="0.35"/>
    <row r="4500" x14ac:dyDescent="0.35"/>
    <row r="4501" x14ac:dyDescent="0.35"/>
    <row r="4502" x14ac:dyDescent="0.35"/>
    <row r="4503" x14ac:dyDescent="0.35"/>
    <row r="4504" x14ac:dyDescent="0.35"/>
    <row r="4505" x14ac:dyDescent="0.35"/>
    <row r="4506" x14ac:dyDescent="0.35"/>
    <row r="4507" x14ac:dyDescent="0.35"/>
    <row r="4508" x14ac:dyDescent="0.35"/>
    <row r="4509" x14ac:dyDescent="0.35"/>
    <row r="4510" x14ac:dyDescent="0.35"/>
    <row r="4511" x14ac:dyDescent="0.35"/>
    <row r="4512" x14ac:dyDescent="0.35"/>
    <row r="4513" x14ac:dyDescent="0.35"/>
    <row r="4514" x14ac:dyDescent="0.35"/>
    <row r="4515" x14ac:dyDescent="0.35"/>
    <row r="4516" x14ac:dyDescent="0.35"/>
    <row r="4517" x14ac:dyDescent="0.35"/>
    <row r="4518" x14ac:dyDescent="0.35"/>
    <row r="4519" x14ac:dyDescent="0.35"/>
    <row r="4520" x14ac:dyDescent="0.35"/>
    <row r="4521" x14ac:dyDescent="0.35"/>
    <row r="4522" x14ac:dyDescent="0.35"/>
    <row r="4523" x14ac:dyDescent="0.35"/>
    <row r="4524" x14ac:dyDescent="0.35"/>
    <row r="4525" x14ac:dyDescent="0.35"/>
    <row r="4526" x14ac:dyDescent="0.35"/>
    <row r="4527" x14ac:dyDescent="0.35"/>
    <row r="4528" x14ac:dyDescent="0.35"/>
    <row r="4529" x14ac:dyDescent="0.35"/>
    <row r="4530" x14ac:dyDescent="0.35"/>
    <row r="4531" x14ac:dyDescent="0.35"/>
    <row r="4532" x14ac:dyDescent="0.35"/>
    <row r="4533" x14ac:dyDescent="0.35"/>
    <row r="4534" x14ac:dyDescent="0.35"/>
    <row r="4535" x14ac:dyDescent="0.35"/>
    <row r="4536" x14ac:dyDescent="0.35"/>
    <row r="4537" x14ac:dyDescent="0.35"/>
    <row r="4538" x14ac:dyDescent="0.35"/>
    <row r="4539" x14ac:dyDescent="0.35"/>
    <row r="4540" x14ac:dyDescent="0.35"/>
    <row r="4541" x14ac:dyDescent="0.35"/>
    <row r="4542" x14ac:dyDescent="0.35"/>
    <row r="4543" x14ac:dyDescent="0.35"/>
    <row r="4544" x14ac:dyDescent="0.35"/>
    <row r="4545" x14ac:dyDescent="0.35"/>
    <row r="4546" x14ac:dyDescent="0.35"/>
    <row r="4547" x14ac:dyDescent="0.35"/>
    <row r="4548" x14ac:dyDescent="0.35"/>
    <row r="4549" x14ac:dyDescent="0.35"/>
    <row r="4550" x14ac:dyDescent="0.35"/>
    <row r="4551" x14ac:dyDescent="0.35"/>
    <row r="4552" x14ac:dyDescent="0.35"/>
    <row r="4553" x14ac:dyDescent="0.35"/>
    <row r="4554" x14ac:dyDescent="0.35"/>
    <row r="4555" x14ac:dyDescent="0.35"/>
    <row r="4556" x14ac:dyDescent="0.35"/>
    <row r="4557" x14ac:dyDescent="0.35"/>
    <row r="4558" x14ac:dyDescent="0.35"/>
    <row r="4559" x14ac:dyDescent="0.35"/>
    <row r="4560" x14ac:dyDescent="0.35"/>
    <row r="4561" x14ac:dyDescent="0.35"/>
    <row r="4562" x14ac:dyDescent="0.35"/>
    <row r="4563" x14ac:dyDescent="0.35"/>
    <row r="4564" x14ac:dyDescent="0.35"/>
    <row r="4565" x14ac:dyDescent="0.35"/>
    <row r="4566" x14ac:dyDescent="0.35"/>
    <row r="4567" x14ac:dyDescent="0.35"/>
    <row r="4568" x14ac:dyDescent="0.35"/>
    <row r="4569" x14ac:dyDescent="0.35"/>
    <row r="4570" x14ac:dyDescent="0.35"/>
    <row r="4571" x14ac:dyDescent="0.35"/>
    <row r="4572" x14ac:dyDescent="0.35"/>
    <row r="4573" x14ac:dyDescent="0.35"/>
    <row r="4574" x14ac:dyDescent="0.35"/>
    <row r="4575" x14ac:dyDescent="0.35"/>
    <row r="4576" x14ac:dyDescent="0.35"/>
    <row r="4577" x14ac:dyDescent="0.35"/>
    <row r="4578" x14ac:dyDescent="0.35"/>
    <row r="4579" x14ac:dyDescent="0.35"/>
    <row r="4580" x14ac:dyDescent="0.35"/>
    <row r="4581" x14ac:dyDescent="0.35"/>
    <row r="4582" x14ac:dyDescent="0.35"/>
    <row r="4583" x14ac:dyDescent="0.35"/>
    <row r="4584" x14ac:dyDescent="0.35"/>
    <row r="4585" x14ac:dyDescent="0.35"/>
    <row r="4586" x14ac:dyDescent="0.35"/>
    <row r="4587" x14ac:dyDescent="0.35"/>
    <row r="4588" x14ac:dyDescent="0.35"/>
    <row r="4589" x14ac:dyDescent="0.35"/>
    <row r="4590" x14ac:dyDescent="0.35"/>
    <row r="4591" x14ac:dyDescent="0.35"/>
    <row r="4592" x14ac:dyDescent="0.35"/>
    <row r="4593" x14ac:dyDescent="0.35"/>
    <row r="4594" x14ac:dyDescent="0.35"/>
    <row r="4595" x14ac:dyDescent="0.35"/>
    <row r="4596" x14ac:dyDescent="0.35"/>
    <row r="4597" x14ac:dyDescent="0.35"/>
    <row r="4598" x14ac:dyDescent="0.35"/>
    <row r="4599" x14ac:dyDescent="0.35"/>
    <row r="4600" x14ac:dyDescent="0.35"/>
    <row r="4601" x14ac:dyDescent="0.35"/>
    <row r="4602" x14ac:dyDescent="0.35"/>
    <row r="4603" x14ac:dyDescent="0.35"/>
    <row r="4604" x14ac:dyDescent="0.35"/>
    <row r="4605" x14ac:dyDescent="0.35"/>
    <row r="4606" x14ac:dyDescent="0.35"/>
    <row r="4607" x14ac:dyDescent="0.35"/>
    <row r="4608" x14ac:dyDescent="0.35"/>
    <row r="4609" x14ac:dyDescent="0.35"/>
    <row r="4610" x14ac:dyDescent="0.35"/>
    <row r="4611" x14ac:dyDescent="0.35"/>
    <row r="4612" x14ac:dyDescent="0.35"/>
    <row r="4613" x14ac:dyDescent="0.35"/>
    <row r="4614" x14ac:dyDescent="0.35"/>
    <row r="4615" x14ac:dyDescent="0.35"/>
    <row r="4616" x14ac:dyDescent="0.35"/>
    <row r="4617" x14ac:dyDescent="0.35"/>
    <row r="4618" x14ac:dyDescent="0.35"/>
    <row r="4619" x14ac:dyDescent="0.35"/>
    <row r="4620" x14ac:dyDescent="0.35"/>
    <row r="4621" x14ac:dyDescent="0.35"/>
    <row r="4622" x14ac:dyDescent="0.35"/>
    <row r="4623" x14ac:dyDescent="0.35"/>
    <row r="4624" x14ac:dyDescent="0.35"/>
    <row r="4625" x14ac:dyDescent="0.35"/>
    <row r="4626" x14ac:dyDescent="0.35"/>
    <row r="4627" x14ac:dyDescent="0.35"/>
    <row r="4628" x14ac:dyDescent="0.35"/>
    <row r="4629" x14ac:dyDescent="0.35"/>
    <row r="4630" x14ac:dyDescent="0.35"/>
    <row r="4631" x14ac:dyDescent="0.35"/>
    <row r="4632" x14ac:dyDescent="0.35"/>
    <row r="4633" x14ac:dyDescent="0.35"/>
    <row r="4634" x14ac:dyDescent="0.35"/>
    <row r="4635" x14ac:dyDescent="0.35"/>
    <row r="4636" x14ac:dyDescent="0.35"/>
    <row r="4637" x14ac:dyDescent="0.35"/>
    <row r="4638" x14ac:dyDescent="0.35"/>
    <row r="4639" x14ac:dyDescent="0.35"/>
    <row r="4640" x14ac:dyDescent="0.35"/>
    <row r="4641" x14ac:dyDescent="0.35"/>
    <row r="4642" x14ac:dyDescent="0.35"/>
    <row r="4643" x14ac:dyDescent="0.35"/>
    <row r="4644" x14ac:dyDescent="0.35"/>
    <row r="4645" x14ac:dyDescent="0.35"/>
    <row r="4646" x14ac:dyDescent="0.35"/>
    <row r="4647" x14ac:dyDescent="0.35"/>
    <row r="4648" x14ac:dyDescent="0.35"/>
    <row r="4649" x14ac:dyDescent="0.35"/>
    <row r="4650" x14ac:dyDescent="0.35"/>
    <row r="4651" x14ac:dyDescent="0.35"/>
    <row r="4652" x14ac:dyDescent="0.35"/>
    <row r="4653" x14ac:dyDescent="0.35"/>
    <row r="4654" x14ac:dyDescent="0.35"/>
    <row r="4655" x14ac:dyDescent="0.35"/>
    <row r="4656" x14ac:dyDescent="0.35"/>
    <row r="4657" x14ac:dyDescent="0.35"/>
    <row r="4658" x14ac:dyDescent="0.35"/>
    <row r="4659" x14ac:dyDescent="0.35"/>
    <row r="4660" x14ac:dyDescent="0.35"/>
    <row r="4661" x14ac:dyDescent="0.35"/>
    <row r="4662" x14ac:dyDescent="0.35"/>
    <row r="4663" x14ac:dyDescent="0.35"/>
    <row r="4664" x14ac:dyDescent="0.35"/>
    <row r="4665" x14ac:dyDescent="0.35"/>
    <row r="4666" x14ac:dyDescent="0.35"/>
    <row r="4667" x14ac:dyDescent="0.35"/>
    <row r="4668" x14ac:dyDescent="0.35"/>
    <row r="4669" x14ac:dyDescent="0.35"/>
    <row r="4670" x14ac:dyDescent="0.35"/>
    <row r="4671" x14ac:dyDescent="0.35"/>
    <row r="4672" x14ac:dyDescent="0.35"/>
    <row r="4673" x14ac:dyDescent="0.35"/>
    <row r="4674" x14ac:dyDescent="0.35"/>
    <row r="4675" x14ac:dyDescent="0.35"/>
    <row r="4676" x14ac:dyDescent="0.35"/>
    <row r="4677" x14ac:dyDescent="0.35"/>
    <row r="4678" x14ac:dyDescent="0.35"/>
    <row r="4679" x14ac:dyDescent="0.35"/>
    <row r="4680" x14ac:dyDescent="0.35"/>
    <row r="4681" x14ac:dyDescent="0.35"/>
    <row r="4682" x14ac:dyDescent="0.35"/>
    <row r="4683" x14ac:dyDescent="0.35"/>
    <row r="4684" x14ac:dyDescent="0.35"/>
    <row r="4685" x14ac:dyDescent="0.35"/>
    <row r="4686" x14ac:dyDescent="0.35"/>
    <row r="4687" x14ac:dyDescent="0.35"/>
    <row r="4688" x14ac:dyDescent="0.35"/>
    <row r="4689" x14ac:dyDescent="0.35"/>
    <row r="4690" x14ac:dyDescent="0.35"/>
    <row r="4691" x14ac:dyDescent="0.35"/>
    <row r="4692" x14ac:dyDescent="0.35"/>
    <row r="4693" x14ac:dyDescent="0.35"/>
    <row r="4694" x14ac:dyDescent="0.35"/>
    <row r="4695" x14ac:dyDescent="0.35"/>
    <row r="4696" x14ac:dyDescent="0.35"/>
    <row r="4697" x14ac:dyDescent="0.35"/>
    <row r="4698" x14ac:dyDescent="0.35"/>
    <row r="4699" x14ac:dyDescent="0.35"/>
    <row r="4700" x14ac:dyDescent="0.35"/>
    <row r="4701" x14ac:dyDescent="0.35"/>
    <row r="4702" x14ac:dyDescent="0.35"/>
    <row r="4703" x14ac:dyDescent="0.35"/>
    <row r="4704" x14ac:dyDescent="0.35"/>
    <row r="4705" x14ac:dyDescent="0.35"/>
    <row r="4706" x14ac:dyDescent="0.35"/>
    <row r="4707" x14ac:dyDescent="0.35"/>
    <row r="4708" x14ac:dyDescent="0.35"/>
    <row r="4709" x14ac:dyDescent="0.35"/>
    <row r="4710" x14ac:dyDescent="0.35"/>
    <row r="4711" x14ac:dyDescent="0.35"/>
    <row r="4712" x14ac:dyDescent="0.35"/>
    <row r="4713" x14ac:dyDescent="0.35"/>
    <row r="4714" x14ac:dyDescent="0.35"/>
    <row r="4715" x14ac:dyDescent="0.35"/>
    <row r="4716" x14ac:dyDescent="0.35"/>
    <row r="4717" x14ac:dyDescent="0.35"/>
    <row r="4718" x14ac:dyDescent="0.35"/>
    <row r="4719" x14ac:dyDescent="0.35"/>
    <row r="4720" x14ac:dyDescent="0.35"/>
    <row r="4721" x14ac:dyDescent="0.35"/>
    <row r="4722" x14ac:dyDescent="0.35"/>
    <row r="4723" x14ac:dyDescent="0.35"/>
    <row r="4724" x14ac:dyDescent="0.35"/>
    <row r="4725" x14ac:dyDescent="0.35"/>
    <row r="4726" x14ac:dyDescent="0.35"/>
    <row r="4727" x14ac:dyDescent="0.35"/>
    <row r="4728" x14ac:dyDescent="0.35"/>
    <row r="4729" x14ac:dyDescent="0.35"/>
    <row r="4730" x14ac:dyDescent="0.35"/>
    <row r="4731" x14ac:dyDescent="0.35"/>
    <row r="4732" x14ac:dyDescent="0.35"/>
    <row r="4733" x14ac:dyDescent="0.35"/>
    <row r="4734" x14ac:dyDescent="0.35"/>
    <row r="4735" x14ac:dyDescent="0.35"/>
    <row r="4736" x14ac:dyDescent="0.35"/>
    <row r="4737" x14ac:dyDescent="0.35"/>
    <row r="4738" x14ac:dyDescent="0.35"/>
    <row r="4739" x14ac:dyDescent="0.35"/>
    <row r="4740" x14ac:dyDescent="0.35"/>
    <row r="4741" x14ac:dyDescent="0.35"/>
    <row r="4742" x14ac:dyDescent="0.35"/>
    <row r="4743" x14ac:dyDescent="0.35"/>
    <row r="4744" x14ac:dyDescent="0.35"/>
    <row r="4745" x14ac:dyDescent="0.35"/>
    <row r="4746" x14ac:dyDescent="0.35"/>
    <row r="4747" x14ac:dyDescent="0.35"/>
    <row r="4748" x14ac:dyDescent="0.35"/>
    <row r="4749" x14ac:dyDescent="0.35"/>
    <row r="4750" x14ac:dyDescent="0.35"/>
    <row r="4751" x14ac:dyDescent="0.35"/>
    <row r="4752" x14ac:dyDescent="0.35"/>
    <row r="4753" x14ac:dyDescent="0.35"/>
    <row r="4754" x14ac:dyDescent="0.35"/>
    <row r="4755" x14ac:dyDescent="0.35"/>
    <row r="4756" x14ac:dyDescent="0.35"/>
    <row r="4757" x14ac:dyDescent="0.35"/>
    <row r="4758" x14ac:dyDescent="0.35"/>
    <row r="4759" x14ac:dyDescent="0.35"/>
    <row r="4760" x14ac:dyDescent="0.35"/>
    <row r="4761" x14ac:dyDescent="0.35"/>
    <row r="4762" x14ac:dyDescent="0.35"/>
    <row r="4763" x14ac:dyDescent="0.35"/>
    <row r="4764" x14ac:dyDescent="0.35"/>
    <row r="4765" x14ac:dyDescent="0.35"/>
    <row r="4766" x14ac:dyDescent="0.35"/>
    <row r="4767" x14ac:dyDescent="0.35"/>
    <row r="4768" x14ac:dyDescent="0.35"/>
    <row r="4769" x14ac:dyDescent="0.35"/>
    <row r="4770" x14ac:dyDescent="0.35"/>
    <row r="4771" x14ac:dyDescent="0.35"/>
    <row r="4772" x14ac:dyDescent="0.35"/>
    <row r="4773" x14ac:dyDescent="0.35"/>
    <row r="4774" x14ac:dyDescent="0.35"/>
    <row r="4775" x14ac:dyDescent="0.35"/>
    <row r="4776" x14ac:dyDescent="0.35"/>
    <row r="4777" x14ac:dyDescent="0.35"/>
    <row r="4778" x14ac:dyDescent="0.35"/>
    <row r="4779" x14ac:dyDescent="0.35"/>
    <row r="4780" x14ac:dyDescent="0.35"/>
    <row r="4781" x14ac:dyDescent="0.35"/>
    <row r="4782" x14ac:dyDescent="0.35"/>
    <row r="4783" x14ac:dyDescent="0.35"/>
    <row r="4784" x14ac:dyDescent="0.35"/>
    <row r="4785" x14ac:dyDescent="0.35"/>
    <row r="4786" x14ac:dyDescent="0.35"/>
    <row r="4787" x14ac:dyDescent="0.35"/>
    <row r="4788" x14ac:dyDescent="0.35"/>
    <row r="4789" x14ac:dyDescent="0.35"/>
    <row r="4790" x14ac:dyDescent="0.35"/>
    <row r="4791" x14ac:dyDescent="0.35"/>
    <row r="4792" x14ac:dyDescent="0.35"/>
    <row r="4793" x14ac:dyDescent="0.35"/>
    <row r="4794" x14ac:dyDescent="0.35"/>
    <row r="4795" x14ac:dyDescent="0.35"/>
    <row r="4796" x14ac:dyDescent="0.35"/>
    <row r="4797" x14ac:dyDescent="0.35"/>
    <row r="4798" x14ac:dyDescent="0.35"/>
    <row r="4799" x14ac:dyDescent="0.35"/>
    <row r="4800" x14ac:dyDescent="0.35"/>
    <row r="4801" x14ac:dyDescent="0.35"/>
    <row r="4802" x14ac:dyDescent="0.35"/>
    <row r="4803" x14ac:dyDescent="0.35"/>
    <row r="4804" x14ac:dyDescent="0.35"/>
    <row r="4805" x14ac:dyDescent="0.35"/>
    <row r="4806" x14ac:dyDescent="0.35"/>
    <row r="4807" x14ac:dyDescent="0.35"/>
    <row r="4808" x14ac:dyDescent="0.35"/>
    <row r="4809" x14ac:dyDescent="0.35"/>
    <row r="4810" x14ac:dyDescent="0.35"/>
    <row r="4811" x14ac:dyDescent="0.35"/>
    <row r="4812" x14ac:dyDescent="0.35"/>
    <row r="4813" x14ac:dyDescent="0.35"/>
    <row r="4814" x14ac:dyDescent="0.35"/>
    <row r="4815" x14ac:dyDescent="0.35"/>
    <row r="4816" x14ac:dyDescent="0.35"/>
    <row r="4817" x14ac:dyDescent="0.35"/>
    <row r="4818" x14ac:dyDescent="0.35"/>
    <row r="4819" x14ac:dyDescent="0.35"/>
    <row r="4820" x14ac:dyDescent="0.35"/>
    <row r="4821" x14ac:dyDescent="0.35"/>
    <row r="4822" x14ac:dyDescent="0.35"/>
    <row r="4823" x14ac:dyDescent="0.35"/>
    <row r="4824" x14ac:dyDescent="0.35"/>
    <row r="4825" x14ac:dyDescent="0.35"/>
    <row r="4826" x14ac:dyDescent="0.35"/>
    <row r="4827" x14ac:dyDescent="0.35"/>
    <row r="4828" x14ac:dyDescent="0.35"/>
    <row r="4829" x14ac:dyDescent="0.35"/>
    <row r="4830" x14ac:dyDescent="0.35"/>
    <row r="4831" x14ac:dyDescent="0.35"/>
    <row r="4832" x14ac:dyDescent="0.35"/>
    <row r="4833" x14ac:dyDescent="0.35"/>
    <row r="4834" x14ac:dyDescent="0.35"/>
    <row r="4835" x14ac:dyDescent="0.35"/>
    <row r="4836" x14ac:dyDescent="0.35"/>
    <row r="4837" x14ac:dyDescent="0.35"/>
    <row r="4838" x14ac:dyDescent="0.35"/>
    <row r="4839" x14ac:dyDescent="0.35"/>
    <row r="4840" x14ac:dyDescent="0.35"/>
    <row r="4841" x14ac:dyDescent="0.35"/>
    <row r="4842" x14ac:dyDescent="0.35"/>
    <row r="4843" x14ac:dyDescent="0.35"/>
    <row r="4844" x14ac:dyDescent="0.35"/>
    <row r="4845" x14ac:dyDescent="0.35"/>
    <row r="4846" x14ac:dyDescent="0.35"/>
    <row r="4847" x14ac:dyDescent="0.35"/>
    <row r="4848" x14ac:dyDescent="0.35"/>
    <row r="4849" x14ac:dyDescent="0.35"/>
    <row r="4850" x14ac:dyDescent="0.35"/>
    <row r="4851" x14ac:dyDescent="0.35"/>
    <row r="4852" x14ac:dyDescent="0.35"/>
    <row r="4853" x14ac:dyDescent="0.35"/>
    <row r="4854" x14ac:dyDescent="0.35"/>
    <row r="4855" x14ac:dyDescent="0.35"/>
    <row r="4856" x14ac:dyDescent="0.35"/>
    <row r="4857" x14ac:dyDescent="0.35"/>
    <row r="4858" x14ac:dyDescent="0.35"/>
    <row r="4859" x14ac:dyDescent="0.35"/>
    <row r="4860" x14ac:dyDescent="0.35"/>
    <row r="4861" x14ac:dyDescent="0.35"/>
    <row r="4862" x14ac:dyDescent="0.35"/>
    <row r="4863" x14ac:dyDescent="0.35"/>
    <row r="4864" x14ac:dyDescent="0.35"/>
    <row r="4865" x14ac:dyDescent="0.35"/>
    <row r="4866" x14ac:dyDescent="0.35"/>
    <row r="4867" x14ac:dyDescent="0.35"/>
    <row r="4868" x14ac:dyDescent="0.35"/>
    <row r="4869" x14ac:dyDescent="0.35"/>
    <row r="4870" x14ac:dyDescent="0.35"/>
    <row r="4871" x14ac:dyDescent="0.35"/>
    <row r="4872" x14ac:dyDescent="0.35"/>
    <row r="4873" x14ac:dyDescent="0.35"/>
    <row r="4874" x14ac:dyDescent="0.35"/>
    <row r="4875" x14ac:dyDescent="0.35"/>
    <row r="4876" x14ac:dyDescent="0.35"/>
    <row r="4877" x14ac:dyDescent="0.35"/>
    <row r="4878" x14ac:dyDescent="0.35"/>
    <row r="4879" x14ac:dyDescent="0.35"/>
    <row r="4880" x14ac:dyDescent="0.35"/>
    <row r="4881" x14ac:dyDescent="0.35"/>
    <row r="4882" x14ac:dyDescent="0.35"/>
    <row r="4883" x14ac:dyDescent="0.35"/>
    <row r="4884" x14ac:dyDescent="0.35"/>
    <row r="4885" x14ac:dyDescent="0.35"/>
    <row r="4886" x14ac:dyDescent="0.35"/>
    <row r="4887" x14ac:dyDescent="0.35"/>
    <row r="4888" x14ac:dyDescent="0.35"/>
    <row r="4889" x14ac:dyDescent="0.35"/>
    <row r="4890" x14ac:dyDescent="0.35"/>
    <row r="4891" x14ac:dyDescent="0.35"/>
    <row r="4892" x14ac:dyDescent="0.35"/>
    <row r="4893" x14ac:dyDescent="0.35"/>
    <row r="4894" x14ac:dyDescent="0.35"/>
    <row r="4895" x14ac:dyDescent="0.35"/>
    <row r="4896" x14ac:dyDescent="0.35"/>
    <row r="4897" x14ac:dyDescent="0.35"/>
    <row r="4898" x14ac:dyDescent="0.35"/>
    <row r="4899" x14ac:dyDescent="0.35"/>
    <row r="4900" x14ac:dyDescent="0.35"/>
    <row r="4901" x14ac:dyDescent="0.35"/>
    <row r="4902" x14ac:dyDescent="0.35"/>
    <row r="4903" x14ac:dyDescent="0.35"/>
    <row r="4904" x14ac:dyDescent="0.35"/>
    <row r="4905" x14ac:dyDescent="0.35"/>
    <row r="4906" x14ac:dyDescent="0.35"/>
    <row r="4907" x14ac:dyDescent="0.35"/>
    <row r="4908" x14ac:dyDescent="0.35"/>
    <row r="4909" x14ac:dyDescent="0.35"/>
    <row r="4910" x14ac:dyDescent="0.35"/>
    <row r="4911" x14ac:dyDescent="0.35"/>
    <row r="4912" x14ac:dyDescent="0.35"/>
    <row r="4913" x14ac:dyDescent="0.35"/>
    <row r="4914" x14ac:dyDescent="0.35"/>
    <row r="4915" x14ac:dyDescent="0.35"/>
    <row r="4916" x14ac:dyDescent="0.35"/>
    <row r="4917" x14ac:dyDescent="0.35"/>
    <row r="4918" x14ac:dyDescent="0.35"/>
    <row r="4919" x14ac:dyDescent="0.35"/>
    <row r="4920" x14ac:dyDescent="0.35"/>
    <row r="4921" x14ac:dyDescent="0.35"/>
    <row r="4922" x14ac:dyDescent="0.35"/>
    <row r="4923" x14ac:dyDescent="0.35"/>
    <row r="4924" x14ac:dyDescent="0.35"/>
    <row r="4925" x14ac:dyDescent="0.35"/>
    <row r="4926" x14ac:dyDescent="0.35"/>
    <row r="4927" x14ac:dyDescent="0.35"/>
    <row r="4928" x14ac:dyDescent="0.35"/>
    <row r="4929" x14ac:dyDescent="0.35"/>
    <row r="4930" x14ac:dyDescent="0.35"/>
    <row r="4931" x14ac:dyDescent="0.35"/>
    <row r="4932" x14ac:dyDescent="0.35"/>
    <row r="4933" x14ac:dyDescent="0.35"/>
    <row r="4934" x14ac:dyDescent="0.35"/>
    <row r="4935" x14ac:dyDescent="0.35"/>
    <row r="4936" x14ac:dyDescent="0.35"/>
    <row r="4937" x14ac:dyDescent="0.35"/>
    <row r="4938" x14ac:dyDescent="0.35"/>
    <row r="4939" x14ac:dyDescent="0.35"/>
    <row r="4940" x14ac:dyDescent="0.35"/>
    <row r="4941" x14ac:dyDescent="0.35"/>
    <row r="4942" x14ac:dyDescent="0.35"/>
    <row r="4943" x14ac:dyDescent="0.35"/>
    <row r="4944" x14ac:dyDescent="0.35"/>
    <row r="4945" x14ac:dyDescent="0.35"/>
    <row r="4946" x14ac:dyDescent="0.35"/>
    <row r="4947" x14ac:dyDescent="0.35"/>
    <row r="4948" x14ac:dyDescent="0.35"/>
    <row r="4949" x14ac:dyDescent="0.35"/>
    <row r="4950" x14ac:dyDescent="0.35"/>
    <row r="4951" x14ac:dyDescent="0.35"/>
    <row r="4952" x14ac:dyDescent="0.35"/>
    <row r="4953" x14ac:dyDescent="0.35"/>
    <row r="4954" x14ac:dyDescent="0.35"/>
    <row r="4955" x14ac:dyDescent="0.35"/>
    <row r="4956" x14ac:dyDescent="0.35"/>
    <row r="4957" x14ac:dyDescent="0.35"/>
    <row r="4958" x14ac:dyDescent="0.35"/>
    <row r="4959" x14ac:dyDescent="0.35"/>
    <row r="4960" x14ac:dyDescent="0.35"/>
    <row r="4961" x14ac:dyDescent="0.35"/>
    <row r="4962" x14ac:dyDescent="0.35"/>
    <row r="4963" x14ac:dyDescent="0.35"/>
    <row r="4964" x14ac:dyDescent="0.35"/>
    <row r="4965" x14ac:dyDescent="0.35"/>
    <row r="4966" x14ac:dyDescent="0.35"/>
    <row r="4967" x14ac:dyDescent="0.35"/>
    <row r="4968" x14ac:dyDescent="0.35"/>
    <row r="4969" x14ac:dyDescent="0.35"/>
    <row r="4970" x14ac:dyDescent="0.35"/>
    <row r="4971" x14ac:dyDescent="0.35"/>
    <row r="4972" x14ac:dyDescent="0.35"/>
    <row r="4973" x14ac:dyDescent="0.35"/>
    <row r="4974" x14ac:dyDescent="0.35"/>
    <row r="4975" x14ac:dyDescent="0.35"/>
    <row r="4976" x14ac:dyDescent="0.35"/>
    <row r="4977" x14ac:dyDescent="0.35"/>
    <row r="4978" x14ac:dyDescent="0.35"/>
    <row r="4979" x14ac:dyDescent="0.35"/>
    <row r="4980" x14ac:dyDescent="0.35"/>
    <row r="4981" x14ac:dyDescent="0.35"/>
    <row r="4982" x14ac:dyDescent="0.35"/>
    <row r="4983" x14ac:dyDescent="0.35"/>
    <row r="4984" x14ac:dyDescent="0.35"/>
    <row r="4985" x14ac:dyDescent="0.35"/>
    <row r="4986" x14ac:dyDescent="0.35"/>
    <row r="4987" x14ac:dyDescent="0.35"/>
    <row r="4988" x14ac:dyDescent="0.35"/>
    <row r="4989" x14ac:dyDescent="0.35"/>
    <row r="4990" x14ac:dyDescent="0.35"/>
    <row r="4991" x14ac:dyDescent="0.35"/>
    <row r="4992" x14ac:dyDescent="0.35"/>
    <row r="4993" x14ac:dyDescent="0.35"/>
    <row r="4994" x14ac:dyDescent="0.35"/>
    <row r="4995" x14ac:dyDescent="0.35"/>
    <row r="4996" x14ac:dyDescent="0.35"/>
    <row r="4997" x14ac:dyDescent="0.35"/>
    <row r="4998" x14ac:dyDescent="0.35"/>
    <row r="4999" x14ac:dyDescent="0.35"/>
    <row r="5000" x14ac:dyDescent="0.35"/>
    <row r="5001" x14ac:dyDescent="0.35"/>
    <row r="5002" x14ac:dyDescent="0.35"/>
    <row r="5003" x14ac:dyDescent="0.35"/>
    <row r="5004" x14ac:dyDescent="0.35"/>
    <row r="5005" x14ac:dyDescent="0.35"/>
    <row r="5006" x14ac:dyDescent="0.35"/>
    <row r="5007" x14ac:dyDescent="0.35"/>
    <row r="5008" x14ac:dyDescent="0.35"/>
    <row r="5009" x14ac:dyDescent="0.35"/>
    <row r="5010" x14ac:dyDescent="0.35"/>
    <row r="5011" x14ac:dyDescent="0.35"/>
    <row r="5012" x14ac:dyDescent="0.35"/>
    <row r="5013" x14ac:dyDescent="0.35"/>
    <row r="5014" x14ac:dyDescent="0.35"/>
    <row r="5015" x14ac:dyDescent="0.35"/>
    <row r="5016" x14ac:dyDescent="0.35"/>
    <row r="5017" x14ac:dyDescent="0.35"/>
    <row r="5018" x14ac:dyDescent="0.35"/>
    <row r="5019" x14ac:dyDescent="0.35"/>
    <row r="5020" x14ac:dyDescent="0.35"/>
    <row r="5021" x14ac:dyDescent="0.35"/>
    <row r="5022" x14ac:dyDescent="0.35"/>
    <row r="5023" x14ac:dyDescent="0.35"/>
    <row r="5024" x14ac:dyDescent="0.35"/>
    <row r="5025" x14ac:dyDescent="0.35"/>
    <row r="5026" x14ac:dyDescent="0.35"/>
    <row r="5027" x14ac:dyDescent="0.35"/>
    <row r="5028" x14ac:dyDescent="0.35"/>
    <row r="5029" x14ac:dyDescent="0.35"/>
    <row r="5030" x14ac:dyDescent="0.35"/>
    <row r="5031" x14ac:dyDescent="0.35"/>
    <row r="5032" x14ac:dyDescent="0.35"/>
    <row r="5033" x14ac:dyDescent="0.35"/>
    <row r="5034" x14ac:dyDescent="0.35"/>
    <row r="5035" x14ac:dyDescent="0.35"/>
    <row r="5036" x14ac:dyDescent="0.35"/>
    <row r="5037" x14ac:dyDescent="0.35"/>
    <row r="5038" x14ac:dyDescent="0.35"/>
    <row r="5039" x14ac:dyDescent="0.35"/>
    <row r="5040" x14ac:dyDescent="0.35"/>
    <row r="5041" x14ac:dyDescent="0.35"/>
    <row r="5042" x14ac:dyDescent="0.35"/>
    <row r="5043" x14ac:dyDescent="0.35"/>
    <row r="5044" x14ac:dyDescent="0.35"/>
    <row r="5045" x14ac:dyDescent="0.35"/>
    <row r="5046" x14ac:dyDescent="0.35"/>
    <row r="5047" x14ac:dyDescent="0.35"/>
    <row r="5048" x14ac:dyDescent="0.35"/>
    <row r="5049" x14ac:dyDescent="0.35"/>
    <row r="5050" x14ac:dyDescent="0.35"/>
    <row r="5051" x14ac:dyDescent="0.35"/>
    <row r="5052" x14ac:dyDescent="0.35"/>
    <row r="5053" x14ac:dyDescent="0.35"/>
    <row r="5054" x14ac:dyDescent="0.35"/>
    <row r="5055" x14ac:dyDescent="0.35"/>
    <row r="5056" x14ac:dyDescent="0.35"/>
    <row r="5057" x14ac:dyDescent="0.35"/>
    <row r="5058" x14ac:dyDescent="0.35"/>
    <row r="5059" x14ac:dyDescent="0.35"/>
    <row r="5060" x14ac:dyDescent="0.35"/>
    <row r="5061" x14ac:dyDescent="0.35"/>
    <row r="5062" x14ac:dyDescent="0.35"/>
    <row r="5063" x14ac:dyDescent="0.35"/>
    <row r="5064" x14ac:dyDescent="0.35"/>
    <row r="5065" x14ac:dyDescent="0.35"/>
    <row r="5066" x14ac:dyDescent="0.35"/>
    <row r="5067" x14ac:dyDescent="0.35"/>
    <row r="5068" x14ac:dyDescent="0.35"/>
    <row r="5069" x14ac:dyDescent="0.35"/>
    <row r="5070" x14ac:dyDescent="0.35"/>
    <row r="5071" x14ac:dyDescent="0.35"/>
    <row r="5072" x14ac:dyDescent="0.35"/>
    <row r="5073" x14ac:dyDescent="0.35"/>
    <row r="5074" x14ac:dyDescent="0.35"/>
    <row r="5075" x14ac:dyDescent="0.35"/>
    <row r="5076" x14ac:dyDescent="0.35"/>
    <row r="5077" x14ac:dyDescent="0.35"/>
    <row r="5078" x14ac:dyDescent="0.35"/>
    <row r="5079" x14ac:dyDescent="0.35"/>
    <row r="5080" x14ac:dyDescent="0.35"/>
    <row r="5081" x14ac:dyDescent="0.35"/>
    <row r="5082" x14ac:dyDescent="0.35"/>
    <row r="5083" x14ac:dyDescent="0.35"/>
    <row r="5084" x14ac:dyDescent="0.35"/>
    <row r="5085" x14ac:dyDescent="0.35"/>
    <row r="5086" x14ac:dyDescent="0.35"/>
    <row r="5087" x14ac:dyDescent="0.35"/>
    <row r="5088" x14ac:dyDescent="0.35"/>
    <row r="5089" x14ac:dyDescent="0.35"/>
    <row r="5090" x14ac:dyDescent="0.35"/>
    <row r="5091" x14ac:dyDescent="0.35"/>
    <row r="5092" x14ac:dyDescent="0.35"/>
    <row r="5093" x14ac:dyDescent="0.35"/>
    <row r="5094" x14ac:dyDescent="0.35"/>
    <row r="5095" x14ac:dyDescent="0.35"/>
    <row r="5096" x14ac:dyDescent="0.35"/>
    <row r="5097" x14ac:dyDescent="0.35"/>
    <row r="5098" x14ac:dyDescent="0.35"/>
    <row r="5099" x14ac:dyDescent="0.35"/>
    <row r="5100" x14ac:dyDescent="0.35"/>
    <row r="5101" x14ac:dyDescent="0.35"/>
    <row r="5102" x14ac:dyDescent="0.35"/>
    <row r="5103" x14ac:dyDescent="0.35"/>
    <row r="5104" x14ac:dyDescent="0.35"/>
    <row r="5105" x14ac:dyDescent="0.35"/>
    <row r="5106" x14ac:dyDescent="0.35"/>
    <row r="5107" x14ac:dyDescent="0.35"/>
    <row r="5108" x14ac:dyDescent="0.35"/>
    <row r="5109" x14ac:dyDescent="0.35"/>
    <row r="5110" x14ac:dyDescent="0.35"/>
    <row r="5111" x14ac:dyDescent="0.35"/>
    <row r="5112" x14ac:dyDescent="0.35"/>
    <row r="5113" x14ac:dyDescent="0.35"/>
    <row r="5114" x14ac:dyDescent="0.35"/>
    <row r="5115" x14ac:dyDescent="0.35"/>
    <row r="5116" x14ac:dyDescent="0.35"/>
    <row r="5117" x14ac:dyDescent="0.35"/>
    <row r="5118" x14ac:dyDescent="0.35"/>
    <row r="5119" x14ac:dyDescent="0.35"/>
    <row r="5120" x14ac:dyDescent="0.35"/>
    <row r="5121" x14ac:dyDescent="0.35"/>
    <row r="5122" x14ac:dyDescent="0.35"/>
    <row r="5123" x14ac:dyDescent="0.35"/>
    <row r="5124" x14ac:dyDescent="0.35"/>
    <row r="5125" x14ac:dyDescent="0.35"/>
    <row r="5126" x14ac:dyDescent="0.35"/>
    <row r="5127" x14ac:dyDescent="0.35"/>
    <row r="5128" x14ac:dyDescent="0.35"/>
    <row r="5129" x14ac:dyDescent="0.35"/>
    <row r="5130" x14ac:dyDescent="0.35"/>
    <row r="5131" x14ac:dyDescent="0.35"/>
    <row r="5132" x14ac:dyDescent="0.35"/>
    <row r="5133" x14ac:dyDescent="0.35"/>
    <row r="5134" x14ac:dyDescent="0.35"/>
    <row r="5135" x14ac:dyDescent="0.35"/>
    <row r="5136" x14ac:dyDescent="0.35"/>
    <row r="5137" x14ac:dyDescent="0.35"/>
    <row r="5138" x14ac:dyDescent="0.35"/>
    <row r="5139" x14ac:dyDescent="0.35"/>
    <row r="5140" x14ac:dyDescent="0.35"/>
    <row r="5141" x14ac:dyDescent="0.35"/>
    <row r="5142" x14ac:dyDescent="0.35"/>
    <row r="5143" x14ac:dyDescent="0.35"/>
    <row r="5144" x14ac:dyDescent="0.35"/>
    <row r="5145" x14ac:dyDescent="0.35"/>
    <row r="5146" x14ac:dyDescent="0.35"/>
    <row r="5147" x14ac:dyDescent="0.35"/>
    <row r="5148" x14ac:dyDescent="0.35"/>
    <row r="5149" x14ac:dyDescent="0.35"/>
    <row r="5150" x14ac:dyDescent="0.35"/>
    <row r="5151" x14ac:dyDescent="0.35"/>
    <row r="5152" x14ac:dyDescent="0.35"/>
    <row r="5153" x14ac:dyDescent="0.35"/>
    <row r="5154" x14ac:dyDescent="0.35"/>
    <row r="5155" x14ac:dyDescent="0.35"/>
    <row r="5156" x14ac:dyDescent="0.35"/>
    <row r="5157" x14ac:dyDescent="0.35"/>
    <row r="5158" x14ac:dyDescent="0.35"/>
    <row r="5159" x14ac:dyDescent="0.35"/>
    <row r="5160" x14ac:dyDescent="0.35"/>
    <row r="5161" x14ac:dyDescent="0.35"/>
    <row r="5162" x14ac:dyDescent="0.35"/>
    <row r="5163" x14ac:dyDescent="0.35"/>
    <row r="5164" x14ac:dyDescent="0.35"/>
    <row r="5165" x14ac:dyDescent="0.35"/>
    <row r="5166" x14ac:dyDescent="0.35"/>
    <row r="5167" x14ac:dyDescent="0.35"/>
    <row r="5168" x14ac:dyDescent="0.35"/>
    <row r="5169" x14ac:dyDescent="0.35"/>
    <row r="5170" x14ac:dyDescent="0.35"/>
    <row r="5171" x14ac:dyDescent="0.35"/>
    <row r="5172" x14ac:dyDescent="0.35"/>
    <row r="5173" x14ac:dyDescent="0.35"/>
    <row r="5174" x14ac:dyDescent="0.35"/>
    <row r="5175" x14ac:dyDescent="0.35"/>
    <row r="5176" x14ac:dyDescent="0.35"/>
    <row r="5177" x14ac:dyDescent="0.35"/>
    <row r="5178" x14ac:dyDescent="0.35"/>
    <row r="5179" x14ac:dyDescent="0.35"/>
    <row r="5180" x14ac:dyDescent="0.35"/>
    <row r="5181" x14ac:dyDescent="0.35"/>
    <row r="5182" x14ac:dyDescent="0.35"/>
    <row r="5183" x14ac:dyDescent="0.35"/>
    <row r="5184" x14ac:dyDescent="0.35"/>
    <row r="5185" x14ac:dyDescent="0.35"/>
    <row r="5186" x14ac:dyDescent="0.35"/>
    <row r="5187" x14ac:dyDescent="0.35"/>
    <row r="5188" x14ac:dyDescent="0.35"/>
    <row r="5189" x14ac:dyDescent="0.35"/>
    <row r="5190" x14ac:dyDescent="0.35"/>
    <row r="5191" x14ac:dyDescent="0.35"/>
    <row r="5192" x14ac:dyDescent="0.35"/>
    <row r="5193" x14ac:dyDescent="0.35"/>
    <row r="5194" x14ac:dyDescent="0.35"/>
    <row r="5195" x14ac:dyDescent="0.35"/>
    <row r="5196" x14ac:dyDescent="0.35"/>
    <row r="5197" x14ac:dyDescent="0.35"/>
    <row r="5198" x14ac:dyDescent="0.35"/>
    <row r="5199" x14ac:dyDescent="0.35"/>
    <row r="5200" x14ac:dyDescent="0.35"/>
    <row r="5201" x14ac:dyDescent="0.35"/>
    <row r="5202" x14ac:dyDescent="0.35"/>
    <row r="5203" x14ac:dyDescent="0.35"/>
    <row r="5204" x14ac:dyDescent="0.35"/>
    <row r="5205" x14ac:dyDescent="0.35"/>
    <row r="5206" x14ac:dyDescent="0.35"/>
    <row r="5207" x14ac:dyDescent="0.35"/>
    <row r="5208" x14ac:dyDescent="0.35"/>
    <row r="5209" x14ac:dyDescent="0.35"/>
    <row r="5210" x14ac:dyDescent="0.35"/>
    <row r="5211" x14ac:dyDescent="0.35"/>
    <row r="5212" x14ac:dyDescent="0.35"/>
    <row r="5213" x14ac:dyDescent="0.35"/>
    <row r="5214" x14ac:dyDescent="0.35"/>
    <row r="5215" x14ac:dyDescent="0.35"/>
    <row r="5216" x14ac:dyDescent="0.35"/>
    <row r="5217" x14ac:dyDescent="0.35"/>
    <row r="5218" x14ac:dyDescent="0.35"/>
    <row r="5219" x14ac:dyDescent="0.35"/>
    <row r="5220" x14ac:dyDescent="0.35"/>
    <row r="5221" x14ac:dyDescent="0.35"/>
    <row r="5222" x14ac:dyDescent="0.35"/>
    <row r="5223" x14ac:dyDescent="0.35"/>
    <row r="5224" x14ac:dyDescent="0.35"/>
    <row r="5225" x14ac:dyDescent="0.35"/>
    <row r="5226" x14ac:dyDescent="0.35"/>
    <row r="5227" x14ac:dyDescent="0.35"/>
    <row r="5228" x14ac:dyDescent="0.35"/>
    <row r="5229" x14ac:dyDescent="0.35"/>
    <row r="5230" x14ac:dyDescent="0.35"/>
    <row r="5231" x14ac:dyDescent="0.35"/>
    <row r="5232" x14ac:dyDescent="0.35"/>
    <row r="5233" x14ac:dyDescent="0.35"/>
    <row r="5234" x14ac:dyDescent="0.35"/>
    <row r="5235" x14ac:dyDescent="0.35"/>
    <row r="5236" x14ac:dyDescent="0.35"/>
    <row r="5237" x14ac:dyDescent="0.35"/>
    <row r="5238" x14ac:dyDescent="0.35"/>
    <row r="5239" x14ac:dyDescent="0.35"/>
    <row r="5240" x14ac:dyDescent="0.35"/>
    <row r="5241" x14ac:dyDescent="0.35"/>
    <row r="5242" x14ac:dyDescent="0.35"/>
    <row r="5243" x14ac:dyDescent="0.35"/>
    <row r="5244" x14ac:dyDescent="0.35"/>
    <row r="5245" x14ac:dyDescent="0.35"/>
    <row r="5246" x14ac:dyDescent="0.35"/>
    <row r="5247" x14ac:dyDescent="0.35"/>
    <row r="5248" x14ac:dyDescent="0.35"/>
    <row r="5249" x14ac:dyDescent="0.35"/>
    <row r="5250" x14ac:dyDescent="0.35"/>
    <row r="5251" x14ac:dyDescent="0.35"/>
    <row r="5252" x14ac:dyDescent="0.35"/>
    <row r="5253" x14ac:dyDescent="0.35"/>
    <row r="5254" x14ac:dyDescent="0.35"/>
    <row r="5255" x14ac:dyDescent="0.35"/>
    <row r="5256" x14ac:dyDescent="0.35"/>
    <row r="5257" x14ac:dyDescent="0.35"/>
    <row r="5258" x14ac:dyDescent="0.35"/>
    <row r="5259" x14ac:dyDescent="0.35"/>
    <row r="5260" x14ac:dyDescent="0.35"/>
    <row r="5261" x14ac:dyDescent="0.35"/>
    <row r="5262" x14ac:dyDescent="0.35"/>
    <row r="5263" x14ac:dyDescent="0.35"/>
    <row r="5264" x14ac:dyDescent="0.35"/>
    <row r="5265" x14ac:dyDescent="0.35"/>
    <row r="5266" x14ac:dyDescent="0.35"/>
    <row r="5267" x14ac:dyDescent="0.35"/>
    <row r="5268" x14ac:dyDescent="0.35"/>
    <row r="5269" x14ac:dyDescent="0.35"/>
    <row r="5270" x14ac:dyDescent="0.35"/>
    <row r="5271" x14ac:dyDescent="0.35"/>
    <row r="5272" x14ac:dyDescent="0.35"/>
    <row r="5273" x14ac:dyDescent="0.35"/>
    <row r="5274" x14ac:dyDescent="0.35"/>
    <row r="5275" x14ac:dyDescent="0.35"/>
    <row r="5276" x14ac:dyDescent="0.35"/>
    <row r="5277" x14ac:dyDescent="0.35"/>
    <row r="5278" x14ac:dyDescent="0.35"/>
    <row r="5279" x14ac:dyDescent="0.35"/>
    <row r="5280" x14ac:dyDescent="0.35"/>
    <row r="5281" x14ac:dyDescent="0.35"/>
    <row r="5282" x14ac:dyDescent="0.35"/>
    <row r="5283" x14ac:dyDescent="0.35"/>
    <row r="5284" x14ac:dyDescent="0.35"/>
    <row r="5285" x14ac:dyDescent="0.35"/>
    <row r="5286" x14ac:dyDescent="0.35"/>
    <row r="5287" x14ac:dyDescent="0.35"/>
    <row r="5288" x14ac:dyDescent="0.35"/>
    <row r="5289" x14ac:dyDescent="0.35"/>
    <row r="5290" x14ac:dyDescent="0.35"/>
    <row r="5291" x14ac:dyDescent="0.35"/>
    <row r="5292" x14ac:dyDescent="0.35"/>
    <row r="5293" x14ac:dyDescent="0.35"/>
    <row r="5294" x14ac:dyDescent="0.35"/>
    <row r="5295" x14ac:dyDescent="0.35"/>
    <row r="5296" x14ac:dyDescent="0.35"/>
    <row r="5297" x14ac:dyDescent="0.35"/>
    <row r="5298" x14ac:dyDescent="0.35"/>
    <row r="5299" x14ac:dyDescent="0.35"/>
    <row r="5300" x14ac:dyDescent="0.35"/>
    <row r="5301" x14ac:dyDescent="0.35"/>
    <row r="5302" x14ac:dyDescent="0.35"/>
    <row r="5303" x14ac:dyDescent="0.35"/>
    <row r="5304" x14ac:dyDescent="0.35"/>
    <row r="5305" x14ac:dyDescent="0.35"/>
    <row r="5306" x14ac:dyDescent="0.35"/>
    <row r="5307" x14ac:dyDescent="0.35"/>
    <row r="5308" x14ac:dyDescent="0.35"/>
    <row r="5309" x14ac:dyDescent="0.35"/>
    <row r="5310" x14ac:dyDescent="0.35"/>
    <row r="5311" x14ac:dyDescent="0.35"/>
    <row r="5312" x14ac:dyDescent="0.35"/>
    <row r="5313" x14ac:dyDescent="0.35"/>
    <row r="5314" x14ac:dyDescent="0.35"/>
    <row r="5315" x14ac:dyDescent="0.35"/>
    <row r="5316" x14ac:dyDescent="0.35"/>
    <row r="5317" x14ac:dyDescent="0.35"/>
    <row r="5318" x14ac:dyDescent="0.35"/>
    <row r="5319" x14ac:dyDescent="0.35"/>
    <row r="5320" x14ac:dyDescent="0.35"/>
    <row r="5321" x14ac:dyDescent="0.35"/>
    <row r="5322" x14ac:dyDescent="0.35"/>
    <row r="5323" x14ac:dyDescent="0.35"/>
    <row r="5324" x14ac:dyDescent="0.35"/>
    <row r="5325" x14ac:dyDescent="0.35"/>
    <row r="5326" x14ac:dyDescent="0.35"/>
    <row r="5327" x14ac:dyDescent="0.35"/>
    <row r="5328" x14ac:dyDescent="0.35"/>
    <row r="5329" x14ac:dyDescent="0.35"/>
    <row r="5330" x14ac:dyDescent="0.35"/>
    <row r="5331" x14ac:dyDescent="0.35"/>
    <row r="5332" x14ac:dyDescent="0.35"/>
    <row r="5333" x14ac:dyDescent="0.35"/>
    <row r="5334" x14ac:dyDescent="0.35"/>
    <row r="5335" x14ac:dyDescent="0.35"/>
    <row r="5336" x14ac:dyDescent="0.35"/>
    <row r="5337" x14ac:dyDescent="0.35"/>
    <row r="5338" x14ac:dyDescent="0.35"/>
    <row r="5339" x14ac:dyDescent="0.35"/>
    <row r="5340" x14ac:dyDescent="0.35"/>
    <row r="5341" x14ac:dyDescent="0.35"/>
    <row r="5342" x14ac:dyDescent="0.35"/>
    <row r="5343" x14ac:dyDescent="0.35"/>
    <row r="5344" x14ac:dyDescent="0.35"/>
    <row r="5345" x14ac:dyDescent="0.35"/>
    <row r="5346" x14ac:dyDescent="0.35"/>
    <row r="5347" x14ac:dyDescent="0.35"/>
    <row r="5348" x14ac:dyDescent="0.35"/>
    <row r="5349" x14ac:dyDescent="0.35"/>
    <row r="5350" x14ac:dyDescent="0.35"/>
    <row r="5351" x14ac:dyDescent="0.35"/>
    <row r="5352" x14ac:dyDescent="0.35"/>
    <row r="5353" x14ac:dyDescent="0.35"/>
    <row r="5354" x14ac:dyDescent="0.35"/>
    <row r="5355" x14ac:dyDescent="0.35"/>
    <row r="5356" x14ac:dyDescent="0.35"/>
    <row r="5357" x14ac:dyDescent="0.35"/>
    <row r="5358" x14ac:dyDescent="0.35"/>
    <row r="5359" x14ac:dyDescent="0.35"/>
    <row r="5360" x14ac:dyDescent="0.35"/>
    <row r="5361" x14ac:dyDescent="0.35"/>
    <row r="5362" x14ac:dyDescent="0.35"/>
    <row r="5363" x14ac:dyDescent="0.35"/>
    <row r="5364" x14ac:dyDescent="0.35"/>
    <row r="5365" x14ac:dyDescent="0.35"/>
    <row r="5366" x14ac:dyDescent="0.35"/>
    <row r="5367" x14ac:dyDescent="0.35"/>
    <row r="5368" x14ac:dyDescent="0.35"/>
    <row r="5369" x14ac:dyDescent="0.35"/>
    <row r="5370" x14ac:dyDescent="0.35"/>
    <row r="5371" x14ac:dyDescent="0.35"/>
    <row r="5372" x14ac:dyDescent="0.35"/>
    <row r="5373" x14ac:dyDescent="0.35"/>
    <row r="5374" x14ac:dyDescent="0.35"/>
    <row r="5375" x14ac:dyDescent="0.35"/>
    <row r="5376" x14ac:dyDescent="0.35"/>
    <row r="5377" x14ac:dyDescent="0.35"/>
    <row r="5378" x14ac:dyDescent="0.35"/>
    <row r="5379" x14ac:dyDescent="0.35"/>
    <row r="5380" x14ac:dyDescent="0.35"/>
    <row r="5381" x14ac:dyDescent="0.35"/>
    <row r="5382" x14ac:dyDescent="0.35"/>
    <row r="5383" x14ac:dyDescent="0.35"/>
    <row r="5384" x14ac:dyDescent="0.35"/>
    <row r="5385" x14ac:dyDescent="0.35"/>
    <row r="5386" x14ac:dyDescent="0.35"/>
    <row r="5387" x14ac:dyDescent="0.35"/>
    <row r="5388" x14ac:dyDescent="0.35"/>
    <row r="5389" x14ac:dyDescent="0.35"/>
    <row r="5390" x14ac:dyDescent="0.35"/>
    <row r="5391" x14ac:dyDescent="0.35"/>
    <row r="5392" x14ac:dyDescent="0.35"/>
    <row r="5393" x14ac:dyDescent="0.35"/>
    <row r="5394" x14ac:dyDescent="0.35"/>
    <row r="5395" x14ac:dyDescent="0.35"/>
    <row r="5396" x14ac:dyDescent="0.35"/>
    <row r="5397" x14ac:dyDescent="0.35"/>
    <row r="5398" x14ac:dyDescent="0.35"/>
    <row r="5399" x14ac:dyDescent="0.35"/>
    <row r="5400" x14ac:dyDescent="0.35"/>
    <row r="5401" x14ac:dyDescent="0.35"/>
    <row r="5402" x14ac:dyDescent="0.35"/>
    <row r="5403" x14ac:dyDescent="0.35"/>
    <row r="5404" x14ac:dyDescent="0.35"/>
    <row r="5405" x14ac:dyDescent="0.35"/>
    <row r="5406" x14ac:dyDescent="0.35"/>
    <row r="5407" x14ac:dyDescent="0.35"/>
    <row r="5408" x14ac:dyDescent="0.35"/>
    <row r="5409" x14ac:dyDescent="0.35"/>
    <row r="5410" x14ac:dyDescent="0.35"/>
    <row r="5411" x14ac:dyDescent="0.35"/>
    <row r="5412" x14ac:dyDescent="0.35"/>
    <row r="5413" x14ac:dyDescent="0.35"/>
    <row r="5414" x14ac:dyDescent="0.35"/>
    <row r="5415" x14ac:dyDescent="0.35"/>
    <row r="5416" x14ac:dyDescent="0.35"/>
    <row r="5417" x14ac:dyDescent="0.35"/>
    <row r="5418" x14ac:dyDescent="0.35"/>
    <row r="5419" x14ac:dyDescent="0.35"/>
    <row r="5420" x14ac:dyDescent="0.35"/>
    <row r="5421" x14ac:dyDescent="0.35"/>
    <row r="5422" x14ac:dyDescent="0.35"/>
    <row r="5423" x14ac:dyDescent="0.35"/>
    <row r="5424" x14ac:dyDescent="0.35"/>
    <row r="5425" x14ac:dyDescent="0.35"/>
    <row r="5426" x14ac:dyDescent="0.35"/>
    <row r="5427" x14ac:dyDescent="0.35"/>
    <row r="5428" x14ac:dyDescent="0.35"/>
    <row r="5429" x14ac:dyDescent="0.35"/>
    <row r="5430" x14ac:dyDescent="0.35"/>
    <row r="5431" x14ac:dyDescent="0.35"/>
    <row r="5432" x14ac:dyDescent="0.35"/>
    <row r="5433" x14ac:dyDescent="0.35"/>
    <row r="5434" x14ac:dyDescent="0.35"/>
    <row r="5435" x14ac:dyDescent="0.35"/>
    <row r="5436" x14ac:dyDescent="0.35"/>
    <row r="5437" x14ac:dyDescent="0.35"/>
    <row r="5438" x14ac:dyDescent="0.35"/>
    <row r="5439" x14ac:dyDescent="0.35"/>
    <row r="5440" x14ac:dyDescent="0.35"/>
    <row r="5441" x14ac:dyDescent="0.35"/>
    <row r="5442" x14ac:dyDescent="0.35"/>
    <row r="5443" x14ac:dyDescent="0.35"/>
    <row r="5444" x14ac:dyDescent="0.35"/>
    <row r="5445" x14ac:dyDescent="0.35"/>
    <row r="5446" x14ac:dyDescent="0.35"/>
    <row r="5447" x14ac:dyDescent="0.35"/>
    <row r="5448" x14ac:dyDescent="0.35"/>
    <row r="5449" x14ac:dyDescent="0.35"/>
    <row r="5450" x14ac:dyDescent="0.35"/>
    <row r="5451" x14ac:dyDescent="0.35"/>
    <row r="5452" x14ac:dyDescent="0.35"/>
    <row r="5453" x14ac:dyDescent="0.35"/>
    <row r="5454" x14ac:dyDescent="0.35"/>
    <row r="5455" x14ac:dyDescent="0.35"/>
    <row r="5456" x14ac:dyDescent="0.35"/>
    <row r="5457" x14ac:dyDescent="0.35"/>
    <row r="5458" x14ac:dyDescent="0.35"/>
    <row r="5459" x14ac:dyDescent="0.35"/>
    <row r="5460" x14ac:dyDescent="0.35"/>
    <row r="5461" x14ac:dyDescent="0.35"/>
    <row r="5462" x14ac:dyDescent="0.35"/>
    <row r="5463" x14ac:dyDescent="0.35"/>
    <row r="5464" x14ac:dyDescent="0.35"/>
    <row r="5465" x14ac:dyDescent="0.35"/>
    <row r="5466" x14ac:dyDescent="0.35"/>
    <row r="5467" x14ac:dyDescent="0.35"/>
    <row r="5468" x14ac:dyDescent="0.35"/>
    <row r="5469" x14ac:dyDescent="0.35"/>
    <row r="5470" x14ac:dyDescent="0.35"/>
    <row r="5471" x14ac:dyDescent="0.35"/>
    <row r="5472" x14ac:dyDescent="0.35"/>
    <row r="5473" x14ac:dyDescent="0.35"/>
    <row r="5474" x14ac:dyDescent="0.35"/>
    <row r="5475" x14ac:dyDescent="0.35"/>
    <row r="5476" x14ac:dyDescent="0.35"/>
    <row r="5477" x14ac:dyDescent="0.35"/>
    <row r="5478" x14ac:dyDescent="0.35"/>
    <row r="5479" x14ac:dyDescent="0.35"/>
    <row r="5480" x14ac:dyDescent="0.35"/>
    <row r="5481" x14ac:dyDescent="0.35"/>
    <row r="5482" x14ac:dyDescent="0.35"/>
    <row r="5483" x14ac:dyDescent="0.35"/>
    <row r="5484" x14ac:dyDescent="0.35"/>
    <row r="5485" x14ac:dyDescent="0.35"/>
    <row r="5486" x14ac:dyDescent="0.35"/>
    <row r="5487" x14ac:dyDescent="0.35"/>
    <row r="5488" x14ac:dyDescent="0.35"/>
    <row r="5489" x14ac:dyDescent="0.35"/>
    <row r="5490" x14ac:dyDescent="0.35"/>
    <row r="5491" x14ac:dyDescent="0.35"/>
    <row r="5492" x14ac:dyDescent="0.35"/>
    <row r="5493" x14ac:dyDescent="0.35"/>
    <row r="5494" x14ac:dyDescent="0.35"/>
    <row r="5495" x14ac:dyDescent="0.35"/>
    <row r="5496" x14ac:dyDescent="0.35"/>
    <row r="5497" x14ac:dyDescent="0.35"/>
    <row r="5498" x14ac:dyDescent="0.35"/>
    <row r="5499" x14ac:dyDescent="0.35"/>
    <row r="5500" x14ac:dyDescent="0.35"/>
    <row r="5501" x14ac:dyDescent="0.35"/>
    <row r="5502" x14ac:dyDescent="0.35"/>
    <row r="5503" x14ac:dyDescent="0.35"/>
    <row r="5504" x14ac:dyDescent="0.35"/>
    <row r="5505" x14ac:dyDescent="0.35"/>
    <row r="5506" x14ac:dyDescent="0.35"/>
    <row r="5507" x14ac:dyDescent="0.35"/>
    <row r="5508" x14ac:dyDescent="0.35"/>
    <row r="5509" x14ac:dyDescent="0.35"/>
    <row r="5510" x14ac:dyDescent="0.35"/>
    <row r="5511" x14ac:dyDescent="0.35"/>
    <row r="5512" x14ac:dyDescent="0.35"/>
    <row r="5513" x14ac:dyDescent="0.35"/>
    <row r="5514" x14ac:dyDescent="0.35"/>
    <row r="5515" x14ac:dyDescent="0.35"/>
    <row r="5516" x14ac:dyDescent="0.35"/>
    <row r="5517" x14ac:dyDescent="0.35"/>
    <row r="5518" x14ac:dyDescent="0.35"/>
    <row r="5519" x14ac:dyDescent="0.35"/>
    <row r="5520" x14ac:dyDescent="0.35"/>
    <row r="5521" x14ac:dyDescent="0.35"/>
    <row r="5522" x14ac:dyDescent="0.35"/>
    <row r="5523" x14ac:dyDescent="0.35"/>
    <row r="5524" x14ac:dyDescent="0.35"/>
    <row r="5525" x14ac:dyDescent="0.35"/>
    <row r="5526" x14ac:dyDescent="0.35"/>
    <row r="5527" x14ac:dyDescent="0.35"/>
    <row r="5528" x14ac:dyDescent="0.35"/>
    <row r="5529" x14ac:dyDescent="0.35"/>
    <row r="5530" x14ac:dyDescent="0.35"/>
    <row r="5531" x14ac:dyDescent="0.35"/>
    <row r="5532" x14ac:dyDescent="0.35"/>
    <row r="5533" x14ac:dyDescent="0.35"/>
    <row r="5534" x14ac:dyDescent="0.35"/>
    <row r="5535" x14ac:dyDescent="0.35"/>
    <row r="5536" x14ac:dyDescent="0.35"/>
    <row r="5537" x14ac:dyDescent="0.35"/>
    <row r="5538" x14ac:dyDescent="0.35"/>
    <row r="5539" x14ac:dyDescent="0.35"/>
    <row r="5540" x14ac:dyDescent="0.35"/>
    <row r="5541" x14ac:dyDescent="0.35"/>
    <row r="5542" x14ac:dyDescent="0.35"/>
    <row r="5543" x14ac:dyDescent="0.35"/>
    <row r="5544" x14ac:dyDescent="0.35"/>
    <row r="5545" x14ac:dyDescent="0.35"/>
    <row r="5546" x14ac:dyDescent="0.35"/>
    <row r="5547" x14ac:dyDescent="0.35"/>
    <row r="5548" x14ac:dyDescent="0.35"/>
    <row r="5549" x14ac:dyDescent="0.35"/>
    <row r="5550" x14ac:dyDescent="0.35"/>
    <row r="5551" x14ac:dyDescent="0.35"/>
    <row r="5552" x14ac:dyDescent="0.35"/>
    <row r="5553" x14ac:dyDescent="0.35"/>
    <row r="5554" x14ac:dyDescent="0.35"/>
    <row r="5555" x14ac:dyDescent="0.35"/>
    <row r="5556" x14ac:dyDescent="0.35"/>
    <row r="5557" x14ac:dyDescent="0.35"/>
    <row r="5558" x14ac:dyDescent="0.35"/>
    <row r="5559" x14ac:dyDescent="0.35"/>
    <row r="5560" x14ac:dyDescent="0.35"/>
    <row r="5561" x14ac:dyDescent="0.35"/>
    <row r="5562" x14ac:dyDescent="0.35"/>
    <row r="5563" x14ac:dyDescent="0.35"/>
    <row r="5564" x14ac:dyDescent="0.35"/>
    <row r="5565" x14ac:dyDescent="0.35"/>
    <row r="5566" x14ac:dyDescent="0.35"/>
    <row r="5567" x14ac:dyDescent="0.35"/>
    <row r="5568" x14ac:dyDescent="0.35"/>
    <row r="5569" x14ac:dyDescent="0.35"/>
    <row r="5570" x14ac:dyDescent="0.35"/>
    <row r="5571" x14ac:dyDescent="0.35"/>
    <row r="5572" x14ac:dyDescent="0.35"/>
    <row r="5573" x14ac:dyDescent="0.35"/>
    <row r="5574" x14ac:dyDescent="0.35"/>
    <row r="5575" x14ac:dyDescent="0.35"/>
    <row r="5576" x14ac:dyDescent="0.35"/>
    <row r="5577" x14ac:dyDescent="0.35"/>
    <row r="5578" x14ac:dyDescent="0.35"/>
    <row r="5579" x14ac:dyDescent="0.35"/>
    <row r="5580" x14ac:dyDescent="0.35"/>
    <row r="5581" x14ac:dyDescent="0.35"/>
    <row r="5582" x14ac:dyDescent="0.35"/>
    <row r="5583" x14ac:dyDescent="0.35"/>
    <row r="5584" x14ac:dyDescent="0.35"/>
    <row r="5585" x14ac:dyDescent="0.35"/>
    <row r="5586" x14ac:dyDescent="0.35"/>
    <row r="5587" x14ac:dyDescent="0.35"/>
    <row r="5588" x14ac:dyDescent="0.35"/>
    <row r="5589" x14ac:dyDescent="0.35"/>
    <row r="5590" x14ac:dyDescent="0.35"/>
    <row r="5591" x14ac:dyDescent="0.35"/>
    <row r="5592" x14ac:dyDescent="0.35"/>
    <row r="5593" x14ac:dyDescent="0.35"/>
    <row r="5594" x14ac:dyDescent="0.35"/>
    <row r="5595" x14ac:dyDescent="0.35"/>
    <row r="5596" x14ac:dyDescent="0.35"/>
    <row r="5597" x14ac:dyDescent="0.35"/>
    <row r="5598" x14ac:dyDescent="0.35"/>
    <row r="5599" x14ac:dyDescent="0.35"/>
    <row r="5600" x14ac:dyDescent="0.35"/>
    <row r="5601" x14ac:dyDescent="0.35"/>
    <row r="5602" x14ac:dyDescent="0.35"/>
    <row r="5603" x14ac:dyDescent="0.35"/>
    <row r="5604" x14ac:dyDescent="0.35"/>
    <row r="5605" x14ac:dyDescent="0.35"/>
    <row r="5606" x14ac:dyDescent="0.35"/>
    <row r="5607" x14ac:dyDescent="0.35"/>
    <row r="5608" x14ac:dyDescent="0.35"/>
    <row r="5609" x14ac:dyDescent="0.35"/>
    <row r="5610" x14ac:dyDescent="0.35"/>
    <row r="5611" x14ac:dyDescent="0.35"/>
    <row r="5612" x14ac:dyDescent="0.35"/>
    <row r="5613" x14ac:dyDescent="0.35"/>
    <row r="5614" x14ac:dyDescent="0.35"/>
    <row r="5615" x14ac:dyDescent="0.35"/>
    <row r="5616" x14ac:dyDescent="0.35"/>
    <row r="5617" x14ac:dyDescent="0.35"/>
    <row r="5618" x14ac:dyDescent="0.35"/>
    <row r="5619" x14ac:dyDescent="0.35"/>
    <row r="5620" x14ac:dyDescent="0.35"/>
    <row r="5621" x14ac:dyDescent="0.35"/>
    <row r="5622" x14ac:dyDescent="0.35"/>
    <row r="5623" x14ac:dyDescent="0.35"/>
    <row r="5624" x14ac:dyDescent="0.35"/>
    <row r="5625" x14ac:dyDescent="0.35"/>
    <row r="5626" x14ac:dyDescent="0.35"/>
    <row r="5627" x14ac:dyDescent="0.35"/>
    <row r="5628" x14ac:dyDescent="0.35"/>
    <row r="5629" x14ac:dyDescent="0.35"/>
    <row r="5630" x14ac:dyDescent="0.35"/>
    <row r="5631" x14ac:dyDescent="0.35"/>
    <row r="5632" x14ac:dyDescent="0.35"/>
    <row r="5633" x14ac:dyDescent="0.35"/>
    <row r="5634" x14ac:dyDescent="0.35"/>
    <row r="5635" x14ac:dyDescent="0.35"/>
    <row r="5636" x14ac:dyDescent="0.35"/>
    <row r="5637" x14ac:dyDescent="0.35"/>
    <row r="5638" x14ac:dyDescent="0.35"/>
    <row r="5639" x14ac:dyDescent="0.35"/>
    <row r="5640" x14ac:dyDescent="0.35"/>
    <row r="5641" x14ac:dyDescent="0.35"/>
    <row r="5642" x14ac:dyDescent="0.35"/>
    <row r="5643" x14ac:dyDescent="0.35"/>
    <row r="5644" x14ac:dyDescent="0.35"/>
    <row r="5645" x14ac:dyDescent="0.35"/>
    <row r="5646" x14ac:dyDescent="0.35"/>
    <row r="5647" x14ac:dyDescent="0.35"/>
    <row r="5648" x14ac:dyDescent="0.35"/>
    <row r="5649" x14ac:dyDescent="0.35"/>
    <row r="5650" x14ac:dyDescent="0.35"/>
    <row r="5651" x14ac:dyDescent="0.35"/>
    <row r="5652" x14ac:dyDescent="0.35"/>
    <row r="5653" x14ac:dyDescent="0.35"/>
    <row r="5654" x14ac:dyDescent="0.35"/>
    <row r="5655" x14ac:dyDescent="0.35"/>
    <row r="5656" x14ac:dyDescent="0.35"/>
    <row r="5657" x14ac:dyDescent="0.35"/>
    <row r="5658" x14ac:dyDescent="0.35"/>
    <row r="5659" x14ac:dyDescent="0.35"/>
    <row r="5660" x14ac:dyDescent="0.35"/>
    <row r="5661" x14ac:dyDescent="0.35"/>
    <row r="5662" x14ac:dyDescent="0.35"/>
    <row r="5663" x14ac:dyDescent="0.35"/>
    <row r="5664" x14ac:dyDescent="0.35"/>
    <row r="5665" x14ac:dyDescent="0.35"/>
    <row r="5666" x14ac:dyDescent="0.35"/>
    <row r="5667" x14ac:dyDescent="0.35"/>
    <row r="5668" x14ac:dyDescent="0.35"/>
    <row r="5669" x14ac:dyDescent="0.35"/>
    <row r="5670" x14ac:dyDescent="0.35"/>
    <row r="5671" x14ac:dyDescent="0.35"/>
    <row r="5672" x14ac:dyDescent="0.35"/>
    <row r="5673" x14ac:dyDescent="0.35"/>
    <row r="5674" x14ac:dyDescent="0.35"/>
    <row r="5675" x14ac:dyDescent="0.35"/>
    <row r="5676" x14ac:dyDescent="0.35"/>
    <row r="5677" x14ac:dyDescent="0.35"/>
    <row r="5678" x14ac:dyDescent="0.35"/>
    <row r="5679" x14ac:dyDescent="0.35"/>
    <row r="5680" x14ac:dyDescent="0.35"/>
    <row r="5681" x14ac:dyDescent="0.35"/>
    <row r="5682" x14ac:dyDescent="0.35"/>
    <row r="5683" x14ac:dyDescent="0.35"/>
    <row r="5684" x14ac:dyDescent="0.35"/>
    <row r="5685" x14ac:dyDescent="0.35"/>
    <row r="5686" x14ac:dyDescent="0.35"/>
    <row r="5687" x14ac:dyDescent="0.35"/>
    <row r="5688" x14ac:dyDescent="0.35"/>
    <row r="5689" x14ac:dyDescent="0.35"/>
    <row r="5690" x14ac:dyDescent="0.35"/>
    <row r="5691" x14ac:dyDescent="0.35"/>
    <row r="5692" x14ac:dyDescent="0.35"/>
    <row r="5693" x14ac:dyDescent="0.35"/>
    <row r="5694" x14ac:dyDescent="0.35"/>
    <row r="5695" x14ac:dyDescent="0.35"/>
    <row r="5696" x14ac:dyDescent="0.35"/>
    <row r="5697" x14ac:dyDescent="0.35"/>
    <row r="5698" x14ac:dyDescent="0.35"/>
    <row r="5699" x14ac:dyDescent="0.35"/>
    <row r="5700" x14ac:dyDescent="0.35"/>
    <row r="5701" x14ac:dyDescent="0.35"/>
    <row r="5702" x14ac:dyDescent="0.35"/>
    <row r="5703" x14ac:dyDescent="0.35"/>
    <row r="5704" x14ac:dyDescent="0.35"/>
    <row r="5705" x14ac:dyDescent="0.35"/>
    <row r="5706" x14ac:dyDescent="0.35"/>
    <row r="5707" x14ac:dyDescent="0.35"/>
    <row r="5708" x14ac:dyDescent="0.35"/>
    <row r="5709" x14ac:dyDescent="0.35"/>
    <row r="5710" x14ac:dyDescent="0.35"/>
    <row r="5711" x14ac:dyDescent="0.35"/>
    <row r="5712" x14ac:dyDescent="0.35"/>
    <row r="5713" x14ac:dyDescent="0.35"/>
    <row r="5714" x14ac:dyDescent="0.35"/>
    <row r="5715" x14ac:dyDescent="0.35"/>
    <row r="5716" x14ac:dyDescent="0.35"/>
    <row r="5717" x14ac:dyDescent="0.35"/>
    <row r="5718" x14ac:dyDescent="0.35"/>
    <row r="5719" x14ac:dyDescent="0.35"/>
    <row r="5720" x14ac:dyDescent="0.35"/>
    <row r="5721" x14ac:dyDescent="0.35"/>
    <row r="5722" x14ac:dyDescent="0.35"/>
    <row r="5723" x14ac:dyDescent="0.35"/>
    <row r="5724" x14ac:dyDescent="0.35"/>
    <row r="5725" x14ac:dyDescent="0.35"/>
    <row r="5726" x14ac:dyDescent="0.35"/>
    <row r="5727" x14ac:dyDescent="0.35"/>
    <row r="5728" x14ac:dyDescent="0.35"/>
    <row r="5729" x14ac:dyDescent="0.35"/>
    <row r="5730" x14ac:dyDescent="0.35"/>
    <row r="5731" x14ac:dyDescent="0.35"/>
    <row r="5732" x14ac:dyDescent="0.35"/>
    <row r="5733" x14ac:dyDescent="0.35"/>
    <row r="5734" x14ac:dyDescent="0.35"/>
    <row r="5735" x14ac:dyDescent="0.35"/>
    <row r="5736" x14ac:dyDescent="0.35"/>
    <row r="5737" x14ac:dyDescent="0.35"/>
    <row r="5738" x14ac:dyDescent="0.35"/>
    <row r="5739" x14ac:dyDescent="0.35"/>
    <row r="5740" x14ac:dyDescent="0.35"/>
    <row r="5741" x14ac:dyDescent="0.35"/>
    <row r="5742" x14ac:dyDescent="0.35"/>
    <row r="5743" x14ac:dyDescent="0.35"/>
    <row r="5744" x14ac:dyDescent="0.35"/>
    <row r="5745" x14ac:dyDescent="0.35"/>
    <row r="5746" x14ac:dyDescent="0.35"/>
    <row r="5747" x14ac:dyDescent="0.35"/>
    <row r="5748" x14ac:dyDescent="0.35"/>
    <row r="5749" x14ac:dyDescent="0.35"/>
    <row r="5750" x14ac:dyDescent="0.35"/>
    <row r="5751" x14ac:dyDescent="0.35"/>
    <row r="5752" x14ac:dyDescent="0.35"/>
    <row r="5753" x14ac:dyDescent="0.35"/>
    <row r="5754" x14ac:dyDescent="0.35"/>
    <row r="5755" x14ac:dyDescent="0.35"/>
    <row r="5756" x14ac:dyDescent="0.35"/>
    <row r="5757" x14ac:dyDescent="0.35"/>
    <row r="5758" x14ac:dyDescent="0.35"/>
    <row r="5759" x14ac:dyDescent="0.35"/>
    <row r="5760" x14ac:dyDescent="0.35"/>
    <row r="5761" x14ac:dyDescent="0.35"/>
    <row r="5762" x14ac:dyDescent="0.35"/>
    <row r="5763" x14ac:dyDescent="0.35"/>
    <row r="5764" x14ac:dyDescent="0.35"/>
    <row r="5765" x14ac:dyDescent="0.35"/>
    <row r="5766" x14ac:dyDescent="0.35"/>
    <row r="5767" x14ac:dyDescent="0.35"/>
    <row r="5768" x14ac:dyDescent="0.35"/>
    <row r="5769" x14ac:dyDescent="0.35"/>
    <row r="5770" x14ac:dyDescent="0.35"/>
    <row r="5771" x14ac:dyDescent="0.35"/>
    <row r="5772" x14ac:dyDescent="0.35"/>
    <row r="5773" x14ac:dyDescent="0.35"/>
    <row r="5774" x14ac:dyDescent="0.35"/>
    <row r="5775" x14ac:dyDescent="0.35"/>
    <row r="5776" x14ac:dyDescent="0.35"/>
    <row r="5777" x14ac:dyDescent="0.35"/>
    <row r="5778" x14ac:dyDescent="0.35"/>
    <row r="5779" x14ac:dyDescent="0.35"/>
    <row r="5780" x14ac:dyDescent="0.35"/>
    <row r="5781" x14ac:dyDescent="0.35"/>
    <row r="5782" x14ac:dyDescent="0.35"/>
    <row r="5783" x14ac:dyDescent="0.35"/>
    <row r="5784" x14ac:dyDescent="0.35"/>
    <row r="5785" x14ac:dyDescent="0.35"/>
    <row r="5786" x14ac:dyDescent="0.35"/>
    <row r="5787" x14ac:dyDescent="0.35"/>
    <row r="5788" x14ac:dyDescent="0.35"/>
    <row r="5789" x14ac:dyDescent="0.35"/>
    <row r="5790" x14ac:dyDescent="0.35"/>
    <row r="5791" x14ac:dyDescent="0.35"/>
    <row r="5792" x14ac:dyDescent="0.35"/>
    <row r="5793" x14ac:dyDescent="0.35"/>
    <row r="5794" x14ac:dyDescent="0.35"/>
    <row r="5795" x14ac:dyDescent="0.35"/>
    <row r="5796" x14ac:dyDescent="0.35"/>
    <row r="5797" x14ac:dyDescent="0.35"/>
    <row r="5798" x14ac:dyDescent="0.35"/>
    <row r="5799" x14ac:dyDescent="0.35"/>
    <row r="5800" x14ac:dyDescent="0.35"/>
    <row r="5801" x14ac:dyDescent="0.35"/>
    <row r="5802" x14ac:dyDescent="0.35"/>
    <row r="5803" x14ac:dyDescent="0.35"/>
    <row r="5804" x14ac:dyDescent="0.35"/>
    <row r="5805" x14ac:dyDescent="0.35"/>
    <row r="5806" x14ac:dyDescent="0.35"/>
    <row r="5807" x14ac:dyDescent="0.35"/>
    <row r="5808" x14ac:dyDescent="0.35"/>
    <row r="5809" x14ac:dyDescent="0.35"/>
    <row r="5810" x14ac:dyDescent="0.35"/>
    <row r="5811" x14ac:dyDescent="0.35"/>
    <row r="5812" x14ac:dyDescent="0.35"/>
    <row r="5813" x14ac:dyDescent="0.35"/>
    <row r="5814" x14ac:dyDescent="0.35"/>
    <row r="5815" x14ac:dyDescent="0.35"/>
    <row r="5816" x14ac:dyDescent="0.35"/>
    <row r="5817" x14ac:dyDescent="0.35"/>
    <row r="5818" x14ac:dyDescent="0.35"/>
    <row r="5819" x14ac:dyDescent="0.35"/>
    <row r="5820" x14ac:dyDescent="0.35"/>
    <row r="5821" x14ac:dyDescent="0.35"/>
    <row r="5822" x14ac:dyDescent="0.35"/>
    <row r="5823" x14ac:dyDescent="0.35"/>
    <row r="5824" x14ac:dyDescent="0.35"/>
    <row r="5825" x14ac:dyDescent="0.35"/>
    <row r="5826" x14ac:dyDescent="0.35"/>
    <row r="5827" x14ac:dyDescent="0.35"/>
    <row r="5828" x14ac:dyDescent="0.35"/>
    <row r="5829" x14ac:dyDescent="0.35"/>
    <row r="5830" x14ac:dyDescent="0.35"/>
    <row r="5831" x14ac:dyDescent="0.35"/>
    <row r="5832" x14ac:dyDescent="0.35"/>
    <row r="5833" x14ac:dyDescent="0.35"/>
    <row r="5834" x14ac:dyDescent="0.35"/>
    <row r="5835" x14ac:dyDescent="0.35"/>
    <row r="5836" x14ac:dyDescent="0.35"/>
    <row r="5837" x14ac:dyDescent="0.35"/>
    <row r="5838" x14ac:dyDescent="0.35"/>
    <row r="5839" x14ac:dyDescent="0.35"/>
    <row r="5840" x14ac:dyDescent="0.35"/>
    <row r="5841" x14ac:dyDescent="0.35"/>
    <row r="5842" x14ac:dyDescent="0.35"/>
    <row r="5843" x14ac:dyDescent="0.35"/>
    <row r="5844" x14ac:dyDescent="0.35"/>
    <row r="5845" x14ac:dyDescent="0.35"/>
    <row r="5846" x14ac:dyDescent="0.35"/>
    <row r="5847" x14ac:dyDescent="0.35"/>
    <row r="5848" x14ac:dyDescent="0.35"/>
    <row r="5849" x14ac:dyDescent="0.35"/>
    <row r="5850" x14ac:dyDescent="0.35"/>
    <row r="5851" x14ac:dyDescent="0.35"/>
    <row r="5852" x14ac:dyDescent="0.35"/>
    <row r="5853" x14ac:dyDescent="0.35"/>
    <row r="5854" x14ac:dyDescent="0.35"/>
    <row r="5855" x14ac:dyDescent="0.35"/>
    <row r="5856" x14ac:dyDescent="0.35"/>
    <row r="5857" x14ac:dyDescent="0.35"/>
    <row r="5858" x14ac:dyDescent="0.35"/>
    <row r="5859" x14ac:dyDescent="0.35"/>
    <row r="5860" x14ac:dyDescent="0.35"/>
    <row r="5861" x14ac:dyDescent="0.35"/>
    <row r="5862" x14ac:dyDescent="0.35"/>
    <row r="5863" x14ac:dyDescent="0.35"/>
    <row r="5864" x14ac:dyDescent="0.35"/>
    <row r="5865" x14ac:dyDescent="0.35"/>
    <row r="5866" x14ac:dyDescent="0.35"/>
    <row r="5867" x14ac:dyDescent="0.35"/>
    <row r="5868" x14ac:dyDescent="0.35"/>
    <row r="5869" x14ac:dyDescent="0.35"/>
    <row r="5870" x14ac:dyDescent="0.35"/>
    <row r="5871" x14ac:dyDescent="0.35"/>
    <row r="5872" x14ac:dyDescent="0.35"/>
    <row r="5873" x14ac:dyDescent="0.35"/>
    <row r="5874" x14ac:dyDescent="0.35"/>
    <row r="5875" x14ac:dyDescent="0.35"/>
    <row r="5876" x14ac:dyDescent="0.35"/>
    <row r="5877" x14ac:dyDescent="0.35"/>
    <row r="5878" x14ac:dyDescent="0.35"/>
    <row r="5879" x14ac:dyDescent="0.35"/>
    <row r="5880" x14ac:dyDescent="0.35"/>
    <row r="5881" x14ac:dyDescent="0.35"/>
    <row r="5882" x14ac:dyDescent="0.35"/>
    <row r="5883" x14ac:dyDescent="0.35"/>
    <row r="5884" x14ac:dyDescent="0.35"/>
    <row r="5885" x14ac:dyDescent="0.35"/>
    <row r="5886" x14ac:dyDescent="0.35"/>
    <row r="5887" x14ac:dyDescent="0.35"/>
    <row r="5888" x14ac:dyDescent="0.35"/>
    <row r="5889" x14ac:dyDescent="0.35"/>
    <row r="5890" x14ac:dyDescent="0.35"/>
    <row r="5891" x14ac:dyDescent="0.35"/>
    <row r="5892" x14ac:dyDescent="0.35"/>
    <row r="5893" x14ac:dyDescent="0.35"/>
    <row r="5894" x14ac:dyDescent="0.35"/>
    <row r="5895" x14ac:dyDescent="0.35"/>
    <row r="5896" x14ac:dyDescent="0.35"/>
    <row r="5897" x14ac:dyDescent="0.35"/>
    <row r="5898" x14ac:dyDescent="0.35"/>
    <row r="5899" x14ac:dyDescent="0.35"/>
    <row r="5900" x14ac:dyDescent="0.35"/>
    <row r="5901" x14ac:dyDescent="0.35"/>
    <row r="5902" x14ac:dyDescent="0.35"/>
    <row r="5903" x14ac:dyDescent="0.35"/>
    <row r="5904" x14ac:dyDescent="0.35"/>
    <row r="5905" x14ac:dyDescent="0.35"/>
    <row r="5906" x14ac:dyDescent="0.35"/>
    <row r="5907" x14ac:dyDescent="0.35"/>
    <row r="5908" x14ac:dyDescent="0.35"/>
    <row r="5909" x14ac:dyDescent="0.35"/>
    <row r="5910" x14ac:dyDescent="0.35"/>
    <row r="5911" x14ac:dyDescent="0.35"/>
    <row r="5912" x14ac:dyDescent="0.35"/>
    <row r="5913" x14ac:dyDescent="0.35"/>
    <row r="5914" x14ac:dyDescent="0.35"/>
    <row r="5915" x14ac:dyDescent="0.35"/>
    <row r="5916" x14ac:dyDescent="0.35"/>
    <row r="5917" x14ac:dyDescent="0.35"/>
    <row r="5918" x14ac:dyDescent="0.35"/>
    <row r="5919" x14ac:dyDescent="0.35"/>
    <row r="5920" x14ac:dyDescent="0.35"/>
    <row r="5921" x14ac:dyDescent="0.35"/>
    <row r="5922" x14ac:dyDescent="0.35"/>
    <row r="5923" x14ac:dyDescent="0.35"/>
    <row r="5924" x14ac:dyDescent="0.35"/>
    <row r="5925" x14ac:dyDescent="0.35"/>
    <row r="5926" x14ac:dyDescent="0.35"/>
    <row r="5927" x14ac:dyDescent="0.35"/>
    <row r="5928" x14ac:dyDescent="0.35"/>
    <row r="5929" x14ac:dyDescent="0.35"/>
    <row r="5930" x14ac:dyDescent="0.35"/>
    <row r="5931" x14ac:dyDescent="0.35"/>
    <row r="5932" x14ac:dyDescent="0.35"/>
    <row r="5933" x14ac:dyDescent="0.35"/>
    <row r="5934" x14ac:dyDescent="0.35"/>
    <row r="5935" x14ac:dyDescent="0.35"/>
    <row r="5936" x14ac:dyDescent="0.35"/>
    <row r="5937" x14ac:dyDescent="0.35"/>
    <row r="5938" x14ac:dyDescent="0.35"/>
    <row r="5939" x14ac:dyDescent="0.35"/>
    <row r="5940" x14ac:dyDescent="0.35"/>
    <row r="5941" x14ac:dyDescent="0.35"/>
    <row r="5942" x14ac:dyDescent="0.35"/>
    <row r="5943" x14ac:dyDescent="0.35"/>
    <row r="5944" x14ac:dyDescent="0.35"/>
    <row r="5945" x14ac:dyDescent="0.35"/>
    <row r="5946" x14ac:dyDescent="0.35"/>
    <row r="5947" x14ac:dyDescent="0.35"/>
    <row r="5948" x14ac:dyDescent="0.35"/>
    <row r="5949" x14ac:dyDescent="0.35"/>
    <row r="5950" x14ac:dyDescent="0.35"/>
    <row r="5951" x14ac:dyDescent="0.35"/>
    <row r="5952" x14ac:dyDescent="0.35"/>
    <row r="5953" x14ac:dyDescent="0.35"/>
    <row r="5954" x14ac:dyDescent="0.35"/>
    <row r="5955" x14ac:dyDescent="0.35"/>
    <row r="5956" x14ac:dyDescent="0.35"/>
    <row r="5957" x14ac:dyDescent="0.35"/>
    <row r="5958" x14ac:dyDescent="0.35"/>
    <row r="5959" x14ac:dyDescent="0.35"/>
    <row r="5960" x14ac:dyDescent="0.35"/>
    <row r="5961" x14ac:dyDescent="0.35"/>
    <row r="5962" x14ac:dyDescent="0.35"/>
    <row r="5963" x14ac:dyDescent="0.35"/>
    <row r="5964" x14ac:dyDescent="0.35"/>
    <row r="5965" x14ac:dyDescent="0.35"/>
    <row r="5966" x14ac:dyDescent="0.35"/>
    <row r="5967" x14ac:dyDescent="0.35"/>
    <row r="5968" x14ac:dyDescent="0.35"/>
    <row r="5969" x14ac:dyDescent="0.35"/>
    <row r="5970" x14ac:dyDescent="0.35"/>
    <row r="5971" x14ac:dyDescent="0.35"/>
    <row r="5972" x14ac:dyDescent="0.35"/>
    <row r="5973" x14ac:dyDescent="0.35"/>
    <row r="5974" x14ac:dyDescent="0.35"/>
    <row r="5975" x14ac:dyDescent="0.35"/>
    <row r="5976" x14ac:dyDescent="0.35"/>
    <row r="5977" x14ac:dyDescent="0.35"/>
    <row r="5978" x14ac:dyDescent="0.35"/>
    <row r="5979" x14ac:dyDescent="0.35"/>
    <row r="5980" x14ac:dyDescent="0.35"/>
    <row r="5981" x14ac:dyDescent="0.35"/>
    <row r="5982" x14ac:dyDescent="0.35"/>
    <row r="5983" x14ac:dyDescent="0.35"/>
    <row r="5984" x14ac:dyDescent="0.35"/>
    <row r="5985" x14ac:dyDescent="0.35"/>
    <row r="5986" x14ac:dyDescent="0.35"/>
    <row r="5987" x14ac:dyDescent="0.35"/>
    <row r="5988" x14ac:dyDescent="0.35"/>
    <row r="5989" x14ac:dyDescent="0.35"/>
    <row r="5990" x14ac:dyDescent="0.35"/>
    <row r="5991" x14ac:dyDescent="0.35"/>
    <row r="5992" x14ac:dyDescent="0.35"/>
    <row r="5993" x14ac:dyDescent="0.35"/>
    <row r="5994" x14ac:dyDescent="0.35"/>
    <row r="5995" x14ac:dyDescent="0.35"/>
    <row r="5996" x14ac:dyDescent="0.35"/>
    <row r="5997" x14ac:dyDescent="0.35"/>
    <row r="5998" x14ac:dyDescent="0.35"/>
    <row r="5999" x14ac:dyDescent="0.35"/>
    <row r="6000" x14ac:dyDescent="0.35"/>
    <row r="6001" x14ac:dyDescent="0.35"/>
    <row r="6002" x14ac:dyDescent="0.35"/>
    <row r="6003" x14ac:dyDescent="0.35"/>
    <row r="6004" x14ac:dyDescent="0.35"/>
    <row r="6005" x14ac:dyDescent="0.35"/>
  </sheetData>
  <sheetProtection autoFilter="0"/>
  <autoFilter ref="A4:BS56" xr:uid="{0739AAAC-89A0-4907-B1C9-C9A11AC67F15}">
    <filterColumn colId="67">
      <customFilters>
        <customFilter operator="notEqual" val=" "/>
      </customFilters>
    </filterColumn>
  </autoFilter>
  <dataValidations count="5">
    <dataValidation type="custom" allowBlank="1" showInputMessage="1" showErrorMessage="1" error="Enter Valid Date" sqref="BJ5:BJ12 BJ14:BJ34 BJ38:BJ49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56" xr:uid="{360E6609-4AF1-42BB-8C4C-7DF9B8DF6715}">
      <formula1>IF($BI5=MMM,MMM,LC)</formula1>
    </dataValidation>
    <dataValidation type="list" allowBlank="1" showInputMessage="1" showErrorMessage="1" sqref="BN5:BN56" xr:uid="{8EF08D65-DE5B-49F2-8024-0FC8ED9A029B}">
      <formula1>IF(OR($BI5=vv, $BI5=tcs), YNN, NA)</formula1>
    </dataValidation>
    <dataValidation type="list" allowBlank="1" showInputMessage="1" showErrorMessage="1" sqref="BL5:BL56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56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2026-07-15T09:21:00Z</dcterms:modified>
</cp:coreProperties>
</file>