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938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<sst xmlns="http://schemas.openxmlformats.org/spreadsheetml/2006/main" count="478" uniqueCount="272">
  <si>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</si>
  <si>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</si>
  <si>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</si>
  <si>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</si>
  <si>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</si>
  <si>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</si>
  <si>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</si>
  <si>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</si>
  <si>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</si>
  <si>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</si>
  <si>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</si>
  <si>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</si>
  <si>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</si>
  <si>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</si>
  <si>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</si>
  <si>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</si>
  <si>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</si>
  <si>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</si>
  <si>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</si>
  <si>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</si>
  <si>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</si>
  <si>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</si>
  <si>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</si>
  <si>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</si>
  <si>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</si>
  <si>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</si>
  <si>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</si>
  <si>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</si>
  <si>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</si>
  <si>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</si>
  <si>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</si>
  <si>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</si>
  <si>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</si>
  <si>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</si>
  <si>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</si>
  <si>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UP3441</t>
  </si>
  <si>
    <t>Dibai</t>
  </si>
  <si>
    <t>Uttar Pradesh</t>
  </si>
  <si>
    <t>North</t>
  </si>
  <si>
    <t>Business</t>
  </si>
  <si>
    <t>FN25-26-00576</t>
  </si>
  <si>
    <t>Vishal Agrawal</t>
  </si>
  <si>
    <t>Loan Officer</t>
  </si>
  <si>
    <t>SF0085353</t>
  </si>
  <si>
    <t>Absconding</t>
  </si>
  <si>
    <t>Pre-closure amount Misappropriation</t>
  </si>
  <si>
    <t>Completed-Report Submitted</t>
  </si>
  <si>
    <r>
      <t xml:space="preserve">The conclusion of the investigation is that </t>
    </r>
    <r>
      <rPr>
        <b/>
        <sz val="10"/>
        <rFont val="Calibri"/>
        <charset val="134"/>
        <scheme val="minor"/>
      </rPr>
      <t xml:space="preserve">LO Vishal Agrawal/SF0085353 </t>
    </r>
    <r>
      <rPr>
        <sz val="10"/>
        <rFont val="Calibri"/>
        <charset val="134"/>
        <scheme val="minor"/>
      </rPr>
      <t xml:space="preserve">collected pre closure amount and EWIs form some borrowers at different centers but did not updated the accounts of concern borrowers.
Fruad details are as below
Gross fraud amount - </t>
    </r>
    <r>
      <rPr>
        <b/>
        <sz val="10"/>
        <rFont val="Calibri"/>
        <charset val="134"/>
        <scheme val="minor"/>
      </rPr>
      <t>₹ 2900.00</t>
    </r>
    <r>
      <rPr>
        <sz val="10"/>
        <rFont val="Calibri"/>
        <charset val="134"/>
        <scheme val="minor"/>
      </rPr>
      <t xml:space="preserve">
Amount recovered - </t>
    </r>
    <r>
      <rPr>
        <b/>
        <sz val="10"/>
        <rFont val="Calibri"/>
        <charset val="134"/>
        <scheme val="minor"/>
      </rPr>
      <t>₹ 1900.00</t>
    </r>
    <r>
      <rPr>
        <sz val="10"/>
        <rFont val="Calibri"/>
        <charset val="134"/>
        <scheme val="minor"/>
      </rPr>
      <t xml:space="preserve">
Net fraud amount - </t>
    </r>
    <r>
      <rPr>
        <b/>
        <sz val="10"/>
        <rFont val="Calibri"/>
        <charset val="134"/>
        <scheme val="minor"/>
      </rPr>
      <t>₹ 1000.00</t>
    </r>
  </si>
  <si>
    <t>Cluster Name</t>
  </si>
  <si>
    <t>Area</t>
  </si>
  <si>
    <t>Region</t>
  </si>
  <si>
    <t>Aligarh</t>
  </si>
  <si>
    <t>Meerut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</si>
  <si>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</si>
  <si>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</si>
  <si>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</si>
  <si>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</si>
  <si>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</si>
  <si>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</si>
  <si>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</si>
  <si>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</si>
  <si>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</si>
  <si>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</si>
  <si>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</si>
  <si>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</si>
  <si>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</si>
  <si>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</si>
  <si>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</si>
  <si>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</si>
  <si>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</si>
  <si>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</si>
  <si>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t>Available</t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</si>
  <si>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</si>
  <si>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</si>
  <si>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</si>
  <si>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</si>
  <si>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</si>
  <si>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</si>
  <si>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</si>
  <si>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</si>
  <si>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</si>
  <si>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Rakesh Kumar</t>
  </si>
  <si>
    <t>SF0098188</t>
  </si>
  <si>
    <t xml:space="preserve">Vikash Sharma </t>
  </si>
  <si>
    <t>SF0077131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</si>
  <si>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</si>
  <si>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</si>
  <si>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</si>
  <si>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</si>
  <si>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</si>
  <si>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</si>
  <si>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</si>
  <si>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</si>
  <si>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"Left" Key Number</t>
  </si>
  <si>
    <t>"Right" Key Holder Name (Physical)</t>
  </si>
  <si>
    <t>Vikash sharma</t>
  </si>
  <si>
    <t>"Left" Key Holder Name (Physical)</t>
  </si>
  <si>
    <t>Lavekush kumar</t>
  </si>
  <si>
    <t>"Right" Key Holder Emp ID (Physical)</t>
  </si>
  <si>
    <t>"Left" Key Holder Emp ID (Physical)</t>
  </si>
  <si>
    <t>SF0090800</t>
  </si>
  <si>
    <t>"Right" Key Holder Designation (Physical)</t>
  </si>
  <si>
    <t>Branch Maneger</t>
  </si>
  <si>
    <t>"Left" Key Holder Designation (Physical)</t>
  </si>
  <si>
    <t>BQM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</si>
  <si>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</si>
  <si>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</si>
  <si>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</si>
  <si>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</si>
  <si>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</si>
  <si>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</si>
  <si>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</si>
  <si>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</si>
  <si>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</si>
  <si>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</si>
  <si>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</si>
  <si>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</si>
  <si>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</si>
  <si>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</si>
  <si>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</si>
  <si>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</si>
  <si>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</si>
  <si>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</si>
  <si>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</si>
  <si>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</si>
  <si>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</si>
  <si>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</si>
  <si>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</si>
  <si>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</si>
  <si>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</si>
  <si>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</si>
  <si>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</si>
  <si>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</si>
  <si>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</si>
  <si>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</si>
  <si>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</si>
  <si>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</si>
  <si>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</si>
  <si>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</si>
  <si>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</si>
  <si>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</si>
  <si>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</si>
  <si>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</si>
  <si>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</si>
  <si>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</si>
  <si>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</si>
  <si>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</si>
  <si>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BELAUN TWO C2</t>
  </si>
  <si>
    <t>SSF6138058</t>
  </si>
  <si>
    <t>SARVESH DEVI</t>
  </si>
  <si>
    <t>15-May-2024</t>
  </si>
  <si>
    <t>Installment</t>
  </si>
  <si>
    <t>Loan Card</t>
  </si>
  <si>
    <r>
      <rPr>
        <sz val="10"/>
        <color theme="1"/>
        <rFont val="Calibri"/>
        <charset val="134"/>
        <scheme val="minor"/>
      </rPr>
      <t xml:space="preserve">As per laon card she has paid </t>
    </r>
    <r>
      <rPr>
        <b/>
        <sz val="10"/>
        <color theme="1"/>
        <rFont val="Calibri"/>
        <charset val="134"/>
        <scheme val="minor"/>
      </rPr>
      <t>₹ 950</t>
    </r>
    <r>
      <rPr>
        <sz val="10"/>
        <color theme="1"/>
        <rFont val="Calibri"/>
        <charset val="134"/>
        <scheme val="minor"/>
      </rPr>
      <t xml:space="preserve"> dated </t>
    </r>
    <r>
      <rPr>
        <b/>
        <sz val="10"/>
        <color theme="1"/>
        <rFont val="Calibri"/>
        <charset val="134"/>
        <scheme val="minor"/>
      </rPr>
      <t>21 Apr 25</t>
    </r>
    <r>
      <rPr>
        <sz val="10"/>
        <color theme="1"/>
        <rFont val="Calibri"/>
        <charset val="134"/>
        <scheme val="minor"/>
      </rPr>
      <t xml:space="preserve"> as EWI and </t>
    </r>
    <r>
      <rPr>
        <b/>
        <sz val="10"/>
        <color theme="1"/>
        <rFont val="Calibri"/>
        <charset val="134"/>
        <scheme val="minor"/>
      </rPr>
      <t>₹ 1950</t>
    </r>
    <r>
      <rPr>
        <sz val="10"/>
        <color theme="1"/>
        <rFont val="Calibri"/>
        <charset val="134"/>
        <scheme val="minor"/>
      </rPr>
      <t xml:space="preserve"> dated </t>
    </r>
    <r>
      <rPr>
        <b/>
        <sz val="10"/>
        <color theme="1"/>
        <rFont val="Calibri"/>
        <charset val="134"/>
        <scheme val="minor"/>
      </rPr>
      <t>28 Apr 25</t>
    </r>
    <r>
      <rPr>
        <sz val="10"/>
        <color theme="1"/>
        <rFont val="Calibri"/>
        <charset val="134"/>
        <scheme val="minor"/>
      </rPr>
      <t xml:space="preserve"> for pre closure to </t>
    </r>
    <r>
      <rPr>
        <b/>
        <sz val="10"/>
        <color theme="1"/>
        <rFont val="Calibri"/>
        <charset val="134"/>
        <scheme val="minor"/>
      </rPr>
      <t>LO Vishal Agrawal/SF0085353</t>
    </r>
    <r>
      <rPr>
        <sz val="10"/>
        <color theme="1"/>
        <rFont val="Calibri"/>
        <charset val="134"/>
        <scheme val="minor"/>
      </rPr>
      <t xml:space="preserve"> but he updated only 2 EWIs of </t>
    </r>
    <r>
      <rPr>
        <b/>
        <sz val="10"/>
        <color theme="1"/>
        <rFont val="Calibri"/>
        <charset val="134"/>
        <scheme val="minor"/>
      </rPr>
      <t>₹ 950</t>
    </r>
    <r>
      <rPr>
        <sz val="10"/>
        <color theme="1"/>
        <rFont val="Calibri"/>
        <charset val="134"/>
        <scheme val="minor"/>
      </rPr>
      <t xml:space="preserve"> dated </t>
    </r>
    <r>
      <rPr>
        <b/>
        <sz val="10"/>
        <color theme="1"/>
        <rFont val="Calibri"/>
        <charset val="134"/>
        <scheme val="minor"/>
      </rPr>
      <t>28 Apr 25</t>
    </r>
    <r>
      <rPr>
        <sz val="10"/>
        <color theme="1"/>
        <rFont val="Calibri"/>
        <charset val="134"/>
        <scheme val="minor"/>
      </rPr>
      <t xml:space="preserve"> which becomes </t>
    </r>
    <r>
      <rPr>
        <b/>
        <sz val="10"/>
        <color theme="1"/>
        <rFont val="Calibri"/>
        <charset val="134"/>
        <scheme val="minor"/>
      </rPr>
      <t xml:space="preserve">₹ 1900. </t>
    </r>
    <r>
      <rPr>
        <sz val="10"/>
        <color theme="1"/>
        <rFont val="Calibri"/>
        <charset val="134"/>
        <scheme val="minor"/>
      </rPr>
      <t xml:space="preserve">Rest </t>
    </r>
    <r>
      <rPr>
        <b/>
        <sz val="10"/>
        <color theme="1"/>
        <rFont val="Calibri"/>
        <charset val="134"/>
        <scheme val="minor"/>
      </rPr>
      <t>₹ 50</t>
    </r>
    <r>
      <rPr>
        <sz val="10"/>
        <color theme="1"/>
        <rFont val="Calibri"/>
        <charset val="134"/>
        <scheme val="minor"/>
      </rPr>
      <t xml:space="preserve"> and 1 EWI of </t>
    </r>
    <r>
      <rPr>
        <b/>
        <sz val="10"/>
        <color theme="1"/>
        <rFont val="Calibri"/>
        <charset val="134"/>
        <scheme val="minor"/>
      </rPr>
      <t>21 Apr 25</t>
    </r>
    <r>
      <rPr>
        <sz val="10"/>
        <color theme="1"/>
        <rFont val="Calibri"/>
        <charset val="134"/>
        <scheme val="minor"/>
      </rPr>
      <t xml:space="preserve"> is remaining to recover.
</t>
    </r>
    <r>
      <rPr>
        <b/>
        <sz val="10"/>
        <color theme="1"/>
        <rFont val="Calibri"/>
        <charset val="134"/>
        <scheme val="minor"/>
      </rPr>
      <t>Loan card is availabe and the borrower has a DPD of 23 days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</si>
  <si>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</si>
  <si>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</si>
  <si>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</si>
  <si>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</si>
  <si>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</si>
  <si>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</si>
  <si>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</si>
  <si>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</si>
  <si>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</si>
  <si>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</si>
  <si>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</si>
  <si>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</si>
  <si>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</si>
  <si>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</si>
  <si>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</si>
  <si>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</si>
  <si>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</si>
  <si>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</si>
  <si>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</si>
  <si>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</si>
  <si>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</si>
  <si>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</si>
  <si>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</si>
  <si>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</si>
  <si>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</si>
  <si>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</si>
  <si>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</si>
  <si>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</si>
  <si>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</si>
  <si>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</si>
  <si>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</si>
  <si>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</si>
  <si>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</si>
  <si>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</si>
  <si>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</si>
  <si>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</si>
  <si>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</si>
  <si>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</si>
  <si>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</si>
  <si>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</si>
  <si>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</si>
  <si>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</si>
  <si>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</si>
  <si>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</si>
  <si>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</si>
  <si>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</si>
  <si>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</si>
  <si>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</si>
  <si>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</si>
  <si>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</si>
  <si>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</si>
  <si>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</si>
  <si>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</si>
  <si>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</si>
  <si>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</si>
  <si>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</si>
  <si>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</si>
  <si>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BELAUN TWO</t>
  </si>
  <si>
    <t>SF0083377</t>
  </si>
  <si>
    <t>Rinku Singh</t>
  </si>
  <si>
    <t>urmesh C2 G2</t>
  </si>
  <si>
    <t>Chetana Weekly</t>
  </si>
  <si>
    <t>BC</t>
  </si>
  <si>
    <t>HINDU</t>
  </si>
  <si>
    <t>Agriculture &amp; Farming</t>
  </si>
  <si>
    <t>GL-1</t>
  </si>
  <si>
    <t>27-May-2024</t>
  </si>
  <si>
    <t>30-Apr-2025</t>
  </si>
  <si>
    <t>Open</t>
  </si>
  <si>
    <t>Rakesh kumar/SF0098188</t>
  </si>
  <si>
    <t>Visited</t>
  </si>
  <si>
    <t>Borrower Not Available</t>
  </si>
  <si>
    <t>Yes</t>
  </si>
  <si>
    <t>Vishal Agrawal/SF0085353</t>
  </si>
  <si>
    <t>SSF6222440</t>
  </si>
  <si>
    <t>KIRAN</t>
  </si>
  <si>
    <t>05-Jun-2024</t>
  </si>
  <si>
    <t>17-Jun-2024</t>
  </si>
  <si>
    <t>12-May-2025</t>
  </si>
  <si>
    <t>Borrower</t>
  </si>
  <si>
    <t>No</t>
  </si>
  <si>
    <t>NA</t>
  </si>
  <si>
    <t>AS per borrower there is not observation</t>
  </si>
  <si>
    <t>anita C2 G3</t>
  </si>
  <si>
    <t>Unnati weekly</t>
  </si>
  <si>
    <t>SSF5114241</t>
  </si>
  <si>
    <t>GENERAL</t>
  </si>
  <si>
    <t>ANJOO BALA</t>
  </si>
  <si>
    <t>IL-1</t>
  </si>
  <si>
    <t>SSF5148064</t>
  </si>
  <si>
    <t>CHRISTIAN</t>
  </si>
  <si>
    <t>SUNITA</t>
  </si>
  <si>
    <t>08-Jun-2024</t>
  </si>
  <si>
    <t>SSF5106184</t>
  </si>
  <si>
    <t>RADHA RANI</t>
  </si>
  <si>
    <t>18-Jun-2024</t>
  </si>
  <si>
    <t>01-Jul-2024</t>
  </si>
  <si>
    <t>rakhi C2 G4</t>
  </si>
  <si>
    <t>SSF5114203</t>
  </si>
  <si>
    <t>NEETU YADAV</t>
  </si>
  <si>
    <t>15-Jul-2024</t>
  </si>
  <si>
    <t>22-Jul-2024</t>
  </si>
  <si>
    <t>SSF5480307</t>
  </si>
  <si>
    <t>DOLLY</t>
  </si>
  <si>
    <t>01-Nov-2024</t>
  </si>
  <si>
    <t>GL-2</t>
  </si>
  <si>
    <t>11-Nov-2024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</si>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</sst>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[$-409]d/mmm/yy;@"/>
    <numFmt numFmtId="185" formatCode="[$-14009]dd/mm/yyyy;@"/>
    <numFmt numFmtId="186" formatCode="[$-F800]dddd\,\ mmmm\ dd\,\ yyyy"/>
    <numFmt numFmtId="187" formatCode="[$-409]h:mm\ AM/PM;@"/>
    <numFmt numFmtId="188" formatCode="&quot;₹&quot;\ #,##0"/>
    <numFmt numFmtId="189" formatCode="dd/mm/yyyy"/>
  </numFmts>
  <fonts count="48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3" borderId="1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4" borderId="20" applyNumberFormat="0" applyAlignment="0" applyProtection="0">
      <alignment vertical="center"/>
    </xf>
    <xf numFmtId="0" fontId="29" fillId="15" borderId="21" applyNumberFormat="0" applyAlignment="0" applyProtection="0">
      <alignment vertical="center"/>
    </xf>
    <xf numFmtId="0" fontId="30" fillId="15" borderId="20" applyNumberFormat="0" applyAlignment="0" applyProtection="0">
      <alignment vertical="center"/>
    </xf>
    <xf numFmtId="0" fontId="31" fillId="16" borderId="22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18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39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39" fillId="0" borderId="0">
      <protection locked="0"/>
    </xf>
    <xf numFmtId="0" fontId="44" fillId="0" borderId="0"/>
    <xf numFmtId="0" fontId="39" fillId="0" borderId="0" applyNumberFormat="0" applyFill="0" applyBorder="0" applyAlignment="0" applyProtection="0"/>
    <xf numFmtId="0" fontId="39" fillId="0" borderId="0">
      <protection locked="0"/>
    </xf>
    <xf numFmtId="0" fontId="44" fillId="0" borderId="0"/>
    <xf numFmtId="0" fontId="45" fillId="0" borderId="0"/>
    <xf numFmtId="0" fontId="39" fillId="0" borderId="0"/>
    <xf numFmtId="0" fontId="41" fillId="0" borderId="0"/>
    <xf numFmtId="0" fontId="44" fillId="0" borderId="0"/>
    <xf numFmtId="0" fontId="44" fillId="0" borderId="0"/>
    <xf numFmtId="181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9" fontId="0" fillId="0" borderId="0" applyFont="0" applyFill="0" applyBorder="0" applyAlignment="0" applyProtection="0"/>
  </cellStyleXfs>
  <cellXfs count="153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0" fillId="3" borderId="0" xfId="0" applyFill="1" applyAlignment="1">
      <alignment horizontal="left" vertical="top"/>
    </xf>
    <xf numFmtId="0" fontId="3" fillId="0" borderId="0" xfId="62" applyFont="1" applyAlignment="1" applyProtection="1">
      <alignment horizontal="left" vertical="top"/>
    </xf>
    <xf numFmtId="0" fontId="4" fillId="0" borderId="0" xfId="62" applyFont="1" applyAlignment="1" applyProtection="1">
      <alignment horizontal="left" vertical="top"/>
    </xf>
    <xf numFmtId="0" fontId="5" fillId="0" borderId="0" xfId="67" applyFont="1" applyAlignment="1">
      <alignment horizontal="left" vertical="top"/>
    </xf>
    <xf numFmtId="0" fontId="5" fillId="0" borderId="2" xfId="67" applyFont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182" fontId="6" fillId="0" borderId="3" xfId="0" applyNumberFormat="1" applyFont="1" applyBorder="1" applyAlignment="1">
      <alignment horizontal="center" vertical="center" wrapText="1" readingOrder="1"/>
    </xf>
    <xf numFmtId="182" fontId="6" fillId="0" borderId="4" xfId="0" applyNumberFormat="1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/>
    </xf>
    <xf numFmtId="183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3" fontId="2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6" xfId="62" applyFont="1" applyBorder="1" applyAlignment="1" applyProtection="1">
      <alignment horizontal="left" vertical="center"/>
    </xf>
    <xf numFmtId="0" fontId="8" fillId="0" borderId="0" xfId="62" applyFont="1" applyAlignment="1" applyProtection="1">
      <alignment horizontal="left" vertical="center"/>
    </xf>
    <xf numFmtId="0" fontId="8" fillId="0" borderId="0" xfId="62" applyFont="1" applyAlignment="1" applyProtection="1">
      <alignment horizontal="center" vertical="center"/>
    </xf>
    <xf numFmtId="0" fontId="8" fillId="0" borderId="0" xfId="62" applyFont="1" applyAlignment="1" applyProtection="1">
      <alignment horizontal="center" vertical="center" wrapText="1"/>
    </xf>
    <xf numFmtId="0" fontId="5" fillId="0" borderId="7" xfId="67" applyFont="1" applyBorder="1" applyAlignment="1">
      <alignment horizontal="left" vertical="center"/>
    </xf>
    <xf numFmtId="0" fontId="5" fillId="0" borderId="2" xfId="67" applyFont="1" applyBorder="1" applyAlignment="1">
      <alignment horizontal="left" vertical="center"/>
    </xf>
    <xf numFmtId="0" fontId="2" fillId="0" borderId="2" xfId="67" applyFont="1" applyBorder="1" applyAlignment="1">
      <alignment horizontal="center" vertical="center"/>
    </xf>
    <xf numFmtId="0" fontId="5" fillId="5" borderId="1" xfId="62" applyFont="1" applyFill="1" applyBorder="1" applyAlignment="1" applyProtection="1">
      <alignment horizontal="center" vertical="center" wrapText="1"/>
    </xf>
    <xf numFmtId="0" fontId="5" fillId="5" borderId="1" xfId="67" applyFont="1" applyFill="1" applyBorder="1" applyAlignment="1">
      <alignment horizontal="center" vertical="center" wrapText="1"/>
    </xf>
    <xf numFmtId="0" fontId="5" fillId="5" borderId="5" xfId="67" applyFont="1" applyFill="1" applyBorder="1" applyAlignment="1">
      <alignment horizontal="center" vertical="center" wrapText="1"/>
    </xf>
    <xf numFmtId="0" fontId="2" fillId="0" borderId="5" xfId="67" applyFont="1" applyBorder="1" applyAlignment="1">
      <alignment horizontal="center" vertical="center"/>
    </xf>
    <xf numFmtId="184" fontId="2" fillId="0" borderId="5" xfId="67" applyNumberFormat="1" applyFont="1" applyBorder="1" applyAlignment="1" applyProtection="1">
      <alignment horizontal="center" vertical="center" wrapText="1"/>
      <protection locked="0"/>
    </xf>
    <xf numFmtId="0" fontId="2" fillId="0" borderId="5" xfId="67" applyFont="1" applyBorder="1" applyAlignment="1" applyProtection="1">
      <alignment horizontal="center" vertical="center" wrapText="1"/>
      <protection locked="0"/>
    </xf>
    <xf numFmtId="0" fontId="9" fillId="0" borderId="2" xfId="54" applyFont="1" applyBorder="1" applyAlignment="1" applyProtection="1">
      <alignment horizontal="center" vertical="center"/>
    </xf>
    <xf numFmtId="185" fontId="2" fillId="0" borderId="5" xfId="67" applyNumberFormat="1" applyFont="1" applyBorder="1" applyAlignment="1" applyProtection="1">
      <alignment horizontal="center" vertical="center" wrapText="1"/>
      <protection locked="0"/>
    </xf>
    <xf numFmtId="0" fontId="8" fillId="0" borderId="8" xfId="62" applyFont="1" applyBorder="1" applyAlignment="1" applyProtection="1">
      <alignment horizontal="center" vertical="center" wrapText="1"/>
    </xf>
    <xf numFmtId="0" fontId="2" fillId="0" borderId="9" xfId="67" applyFont="1" applyBorder="1" applyAlignment="1">
      <alignment horizontal="center" vertical="center"/>
    </xf>
    <xf numFmtId="0" fontId="5" fillId="6" borderId="1" xfId="67" applyFont="1" applyFill="1" applyBorder="1" applyAlignment="1">
      <alignment horizontal="center" vertical="center" wrapText="1"/>
    </xf>
    <xf numFmtId="186" fontId="2" fillId="0" borderId="5" xfId="67" applyNumberFormat="1" applyFont="1" applyBorder="1" applyAlignment="1" applyProtection="1">
      <alignment horizontal="center" vertical="center" wrapText="1"/>
      <protection locked="0"/>
    </xf>
    <xf numFmtId="0" fontId="2" fillId="7" borderId="5" xfId="67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3" fillId="0" borderId="10" xfId="62" applyFont="1" applyBorder="1" applyAlignment="1" applyProtection="1">
      <alignment vertical="center"/>
    </xf>
    <xf numFmtId="0" fontId="3" fillId="0" borderId="11" xfId="62" applyFont="1" applyBorder="1" applyAlignment="1" applyProtection="1">
      <alignment vertical="center" wrapText="1"/>
    </xf>
    <xf numFmtId="0" fontId="3" fillId="0" borderId="6" xfId="62" applyFont="1" applyBorder="1" applyAlignment="1" applyProtection="1">
      <alignment vertical="center"/>
    </xf>
    <xf numFmtId="0" fontId="3" fillId="0" borderId="0" xfId="62" applyFont="1" applyAlignment="1" applyProtection="1">
      <alignment vertical="center" wrapText="1"/>
    </xf>
    <xf numFmtId="0" fontId="10" fillId="8" borderId="12" xfId="67" applyFont="1" applyFill="1" applyBorder="1"/>
    <xf numFmtId="0" fontId="0" fillId="8" borderId="13" xfId="67" applyFont="1" applyFill="1" applyBorder="1"/>
    <xf numFmtId="0" fontId="5" fillId="9" borderId="12" xfId="67" applyFont="1" applyFill="1" applyBorder="1" applyAlignment="1">
      <alignment horizontal="center"/>
    </xf>
    <xf numFmtId="0" fontId="5" fillId="5" borderId="5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5" fillId="9" borderId="13" xfId="67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 vertical="center"/>
    </xf>
    <xf numFmtId="0" fontId="5" fillId="9" borderId="14" xfId="67" applyFont="1" applyFill="1" applyBorder="1" applyAlignment="1">
      <alignment horizontal="center"/>
    </xf>
    <xf numFmtId="0" fontId="0" fillId="8" borderId="14" xfId="67" applyFont="1" applyFill="1" applyBorder="1"/>
    <xf numFmtId="0" fontId="8" fillId="8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9" xfId="53" applyFont="1" applyBorder="1" applyAlignment="1" applyProtection="1">
      <alignment horizontal="center"/>
    </xf>
    <xf numFmtId="0" fontId="8" fillId="5" borderId="1" xfId="68" applyFont="1" applyFill="1" applyBorder="1" applyAlignment="1" applyProtection="1">
      <alignment horizontal="center" vertical="center"/>
      <protection hidden="1"/>
    </xf>
    <xf numFmtId="0" fontId="7" fillId="10" borderId="1" xfId="65" applyFont="1" applyFill="1" applyBorder="1" applyAlignment="1">
      <alignment horizontal="center" vertical="center" wrapText="1"/>
      <protection locked="0"/>
    </xf>
    <xf numFmtId="0" fontId="7" fillId="0" borderId="1" xfId="68" applyFont="1" applyBorder="1" applyAlignment="1" applyProtection="1">
      <alignment horizontal="center" vertical="center" wrapText="1"/>
      <protection locked="0"/>
    </xf>
    <xf numFmtId="0" fontId="8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4" fontId="2" fillId="0" borderId="1" xfId="0" applyNumberFormat="1" applyFont="1" applyBorder="1" applyAlignment="1" applyProtection="1">
      <alignment horizontal="center" vertical="center" wrapText="1"/>
      <protection locked="0"/>
    </xf>
    <xf numFmtId="187" fontId="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5" borderId="16" xfId="68" applyFont="1" applyFill="1" applyBorder="1" applyAlignment="1">
      <alignment horizontal="center" vertical="center"/>
    </xf>
    <xf numFmtId="0" fontId="13" fillId="5" borderId="1" xfId="68" applyFont="1" applyFill="1" applyBorder="1" applyAlignment="1">
      <alignment horizontal="center" vertical="center"/>
    </xf>
    <xf numFmtId="0" fontId="14" fillId="10" borderId="16" xfId="68" applyFont="1" applyFill="1" applyBorder="1" applyAlignment="1">
      <alignment horizontal="center" vertical="center"/>
    </xf>
    <xf numFmtId="0" fontId="14" fillId="10" borderId="14" xfId="68" applyFont="1" applyFill="1" applyBorder="1" applyAlignment="1">
      <alignment horizontal="center" vertical="center" wrapText="1"/>
    </xf>
    <xf numFmtId="0" fontId="14" fillId="10" borderId="1" xfId="68" applyFont="1" applyFill="1" applyBorder="1" applyAlignment="1">
      <alignment horizontal="center" vertical="center" wrapText="1"/>
    </xf>
    <xf numFmtId="0" fontId="14" fillId="10" borderId="12" xfId="68" applyFont="1" applyFill="1" applyBorder="1" applyAlignment="1">
      <alignment horizontal="center" vertical="center"/>
    </xf>
    <xf numFmtId="0" fontId="14" fillId="10" borderId="14" xfId="68" applyFont="1" applyFill="1" applyBorder="1" applyAlignment="1">
      <alignment horizontal="center" vertical="center"/>
    </xf>
    <xf numFmtId="0" fontId="14" fillId="10" borderId="5" xfId="68" applyFont="1" applyFill="1" applyBorder="1" applyAlignment="1">
      <alignment horizontal="center" vertical="center"/>
    </xf>
    <xf numFmtId="0" fontId="14" fillId="10" borderId="1" xfId="68" applyFont="1" applyFill="1" applyBorder="1" applyAlignment="1">
      <alignment horizontal="center" vertical="center"/>
    </xf>
    <xf numFmtId="0" fontId="7" fillId="10" borderId="5" xfId="68" applyFont="1" applyFill="1" applyBorder="1" applyAlignment="1">
      <alignment horizontal="center" vertical="center"/>
    </xf>
    <xf numFmtId="0" fontId="7" fillId="10" borderId="1" xfId="68" applyFont="1" applyFill="1" applyBorder="1" applyAlignment="1" applyProtection="1">
      <alignment horizontal="center" vertical="center"/>
      <protection locked="0"/>
    </xf>
    <xf numFmtId="37" fontId="15" fillId="10" borderId="1" xfId="1" applyNumberFormat="1" applyFont="1" applyFill="1" applyBorder="1" applyAlignment="1" applyProtection="1">
      <alignment horizontal="center" vertical="center"/>
      <protection hidden="1"/>
    </xf>
    <xf numFmtId="0" fontId="15" fillId="10" borderId="1" xfId="68" applyFont="1" applyFill="1" applyBorder="1" applyAlignment="1">
      <alignment horizontal="center" vertical="center"/>
    </xf>
    <xf numFmtId="0" fontId="15" fillId="10" borderId="1" xfId="68" applyFont="1" applyFill="1" applyBorder="1" applyAlignment="1" applyProtection="1">
      <alignment horizontal="center" vertical="center"/>
      <protection locked="0"/>
    </xf>
    <xf numFmtId="0" fontId="16" fillId="10" borderId="1" xfId="68" applyFont="1" applyFill="1" applyBorder="1" applyAlignment="1">
      <alignment horizontal="center" vertical="center"/>
    </xf>
    <xf numFmtId="0" fontId="15" fillId="10" borderId="1" xfId="68" applyFont="1" applyFill="1" applyBorder="1" applyAlignment="1" applyProtection="1">
      <alignment horizontal="center" vertical="center"/>
      <protection locked="0" hidden="1"/>
    </xf>
    <xf numFmtId="37" fontId="15" fillId="10" borderId="1" xfId="1" applyNumberFormat="1" applyFont="1" applyFill="1" applyBorder="1" applyAlignment="1" applyProtection="1">
      <alignment horizontal="center" vertical="center"/>
    </xf>
    <xf numFmtId="0" fontId="7" fillId="5" borderId="1" xfId="68" applyFont="1" applyFill="1" applyBorder="1" applyAlignment="1" applyProtection="1">
      <alignment horizontal="center" vertical="center"/>
      <protection hidden="1"/>
    </xf>
    <xf numFmtId="0" fontId="16" fillId="5" borderId="1" xfId="68" applyFont="1" applyFill="1" applyBorder="1" applyAlignment="1">
      <alignment horizontal="center" vertical="center"/>
    </xf>
    <xf numFmtId="188" fontId="16" fillId="5" borderId="1" xfId="1" applyNumberFormat="1" applyFont="1" applyFill="1" applyBorder="1" applyAlignment="1" applyProtection="1">
      <alignment horizontal="center" vertical="center"/>
      <protection hidden="1"/>
    </xf>
    <xf numFmtId="0" fontId="8" fillId="10" borderId="12" xfId="68" applyFont="1" applyFill="1" applyBorder="1" applyAlignment="1" applyProtection="1">
      <alignment horizontal="left" vertical="center" wrapText="1"/>
      <protection hidden="1"/>
    </xf>
    <xf numFmtId="0" fontId="8" fillId="10" borderId="14" xfId="68" applyFont="1" applyFill="1" applyBorder="1" applyAlignment="1" applyProtection="1">
      <alignment horizontal="left" vertical="center" wrapText="1"/>
      <protection hidden="1"/>
    </xf>
    <xf numFmtId="188" fontId="15" fillId="10" borderId="1" xfId="68" applyNumberFormat="1" applyFont="1" applyFill="1" applyBorder="1" applyAlignment="1" applyProtection="1">
      <alignment horizontal="center" vertical="center"/>
      <protection locked="0"/>
    </xf>
    <xf numFmtId="0" fontId="8" fillId="10" borderId="1" xfId="68" applyFont="1" applyFill="1" applyBorder="1" applyAlignment="1" applyProtection="1">
      <alignment vertical="center" wrapText="1"/>
      <protection hidden="1"/>
    </xf>
    <xf numFmtId="188" fontId="2" fillId="0" borderId="1" xfId="0" applyNumberFormat="1" applyFont="1" applyBorder="1" applyAlignment="1" applyProtection="1">
      <alignment horizontal="center" vertical="center"/>
      <protection locked="0"/>
    </xf>
    <xf numFmtId="0" fontId="8" fillId="10" borderId="12" xfId="68" applyFont="1" applyFill="1" applyBorder="1" applyAlignment="1" applyProtection="1">
      <alignment vertical="center" wrapText="1"/>
      <protection hidden="1"/>
    </xf>
    <xf numFmtId="0" fontId="8" fillId="10" borderId="14" xfId="68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horizontal="left" vertical="center" wrapText="1"/>
    </xf>
    <xf numFmtId="188" fontId="2" fillId="0" borderId="1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88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8" fillId="10" borderId="1" xfId="68" applyFont="1" applyFill="1" applyBorder="1" applyAlignment="1" applyProtection="1">
      <alignment horizontal="left" vertical="center" wrapText="1"/>
      <protection hidden="1"/>
    </xf>
    <xf numFmtId="0" fontId="7" fillId="10" borderId="1" xfId="68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7" fillId="10" borderId="1" xfId="68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7" fillId="5" borderId="0" xfId="53" applyFont="1" applyFill="1" applyAlignment="1" applyProtection="1">
      <alignment horizontal="center"/>
    </xf>
    <xf numFmtId="0" fontId="8" fillId="12" borderId="12" xfId="68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7" fillId="3" borderId="14" xfId="0" applyFont="1" applyFill="1" applyBorder="1" applyAlignment="1" applyProtection="1">
      <alignment horizontal="left" vertical="center" wrapText="1"/>
      <protection locked="0"/>
    </xf>
    <xf numFmtId="0" fontId="8" fillId="12" borderId="1" xfId="68" applyFont="1" applyFill="1" applyBorder="1" applyAlignment="1" applyProtection="1">
      <alignment horizontal="left" vertical="center" wrapText="1"/>
      <protection hidden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8" fillId="12" borderId="16" xfId="68" applyFont="1" applyFill="1" applyBorder="1" applyAlignment="1" applyProtection="1">
      <alignment horizontal="left" vertical="center" wrapText="1"/>
      <protection hidden="1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0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4" fillId="0" borderId="6" xfId="62" applyFont="1" applyBorder="1" applyAlignment="1" applyProtection="1">
      <alignment vertical="center"/>
    </xf>
    <xf numFmtId="0" fontId="18" fillId="0" borderId="0" xfId="0" applyFont="1"/>
    <xf numFmtId="0" fontId="8" fillId="5" borderId="1" xfId="63" applyFont="1" applyFill="1" applyBorder="1" applyAlignment="1">
      <alignment horizontal="center" vertical="center" wrapText="1"/>
    </xf>
    <xf numFmtId="49" fontId="8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84" fontId="7" fillId="10" borderId="1" xfId="64" applyNumberFormat="1" applyFont="1" applyFill="1" applyBorder="1" applyAlignment="1" applyProtection="1">
      <alignment horizontal="center" vertical="center" wrapText="1"/>
      <protection locked="0"/>
    </xf>
    <xf numFmtId="189" fontId="7" fillId="10" borderId="1" xfId="64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64" applyFont="1" applyFill="1" applyBorder="1" applyAlignment="1">
      <alignment horizontal="center" vertical="center" wrapText="1"/>
    </xf>
    <xf numFmtId="184" fontId="8" fillId="5" borderId="1" xfId="63" applyNumberFormat="1" applyFont="1" applyFill="1" applyBorder="1" applyAlignment="1">
      <alignment horizontal="center" vertical="center" wrapText="1"/>
    </xf>
    <xf numFmtId="1" fontId="7" fillId="0" borderId="1" xfId="63" applyNumberFormat="1" applyFont="1" applyBorder="1" applyAlignment="1">
      <alignment horizontal="center" vertical="center" wrapText="1"/>
    </xf>
    <xf numFmtId="2" fontId="7" fillId="0" borderId="1" xfId="63" applyNumberFormat="1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/>
    </xf>
    <xf numFmtId="0" fontId="8" fillId="8" borderId="1" xfId="63" applyFont="1" applyFill="1" applyBorder="1" applyAlignment="1">
      <alignment horizontal="center" vertical="center" wrapText="1"/>
    </xf>
    <xf numFmtId="49" fontId="7" fillId="0" borderId="1" xfId="63" applyNumberFormat="1" applyFont="1" applyBorder="1" applyAlignment="1">
      <alignment horizontal="center" vertical="center" wrapText="1"/>
    </xf>
    <xf numFmtId="49" fontId="7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4" fontId="7" fillId="10" borderId="1" xfId="64" applyNumberFormat="1" applyFont="1" applyFill="1" applyBorder="1" applyAlignment="1" applyProtection="1">
      <alignment horizontal="left" vertical="top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workbookViewId="0">
      <selection activeCell="E5" sqref="E5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0.4444444444444" customWidth="1"/>
  </cols>
  <sheetData>
    <row r="1" ht="18" spans="1:1">
      <c r="A1" s="47" t="s">
        <v>0</v>
      </c>
    </row>
    <row r="2" ht="15.6" spans="1:1">
      <c r="A2" s="133" t="s">
        <v>1</v>
      </c>
    </row>
    <row r="3" ht="15.6" spans="1:30">
      <c r="A3" s="134" t="s">
        <v>2</v>
      </c>
      <c r="S3" s="145" t="s">
        <v>3</v>
      </c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</row>
    <row r="4" ht="55.2" spans="1:30">
      <c r="A4" s="135" t="s">
        <v>4</v>
      </c>
      <c r="B4" s="135" t="s">
        <v>5</v>
      </c>
      <c r="C4" s="136" t="s">
        <v>6</v>
      </c>
      <c r="D4" s="135" t="s">
        <v>7</v>
      </c>
      <c r="E4" s="135" t="s">
        <v>8</v>
      </c>
      <c r="F4" s="135" t="s">
        <v>9</v>
      </c>
      <c r="G4" s="135" t="s">
        <v>10</v>
      </c>
      <c r="H4" s="135" t="s">
        <v>11</v>
      </c>
      <c r="I4" s="135" t="s">
        <v>12</v>
      </c>
      <c r="J4" s="135" t="s">
        <v>13</v>
      </c>
      <c r="K4" s="135" t="s">
        <v>14</v>
      </c>
      <c r="L4" s="141" t="s">
        <v>15</v>
      </c>
      <c r="M4" s="141" t="s">
        <v>16</v>
      </c>
      <c r="N4" s="135" t="s">
        <v>17</v>
      </c>
      <c r="O4" s="142" t="s">
        <v>18</v>
      </c>
      <c r="P4" s="135" t="s">
        <v>19</v>
      </c>
      <c r="Q4" s="135" t="s">
        <v>20</v>
      </c>
      <c r="R4" s="146" t="s">
        <v>21</v>
      </c>
      <c r="S4" s="135" t="s">
        <v>22</v>
      </c>
      <c r="T4" s="135" t="s">
        <v>23</v>
      </c>
      <c r="U4" s="135" t="s">
        <v>24</v>
      </c>
      <c r="V4" s="135" t="s">
        <v>25</v>
      </c>
      <c r="W4" s="135" t="s">
        <v>26</v>
      </c>
      <c r="X4" s="135" t="s">
        <v>27</v>
      </c>
      <c r="Y4" s="135" t="s">
        <v>28</v>
      </c>
      <c r="Z4" s="135" t="s">
        <v>29</v>
      </c>
      <c r="AA4" s="135" t="s">
        <v>30</v>
      </c>
      <c r="AB4" s="135" t="s">
        <v>31</v>
      </c>
      <c r="AC4" s="135" t="s">
        <v>32</v>
      </c>
      <c r="AD4" s="135" t="s">
        <v>33</v>
      </c>
    </row>
    <row r="5" ht="96.6" spans="1:30">
      <c r="A5" s="23">
        <v>1</v>
      </c>
      <c r="B5" s="137" t="s">
        <v>34</v>
      </c>
      <c r="C5" s="11" t="s">
        <v>35</v>
      </c>
      <c r="D5" s="11" t="s">
        <v>36</v>
      </c>
      <c r="E5" s="138" t="s">
        <v>37</v>
      </c>
      <c r="F5" s="138" t="s">
        <v>38</v>
      </c>
      <c r="G5" s="139">
        <v>45785</v>
      </c>
      <c r="H5" s="140" t="s">
        <v>39</v>
      </c>
      <c r="I5" s="139">
        <v>45789</v>
      </c>
      <c r="J5" s="37" t="s">
        <v>40</v>
      </c>
      <c r="K5" s="143">
        <v>1</v>
      </c>
      <c r="L5" s="144">
        <v>1950</v>
      </c>
      <c r="M5" s="144">
        <v>0</v>
      </c>
      <c r="N5" s="16" t="s">
        <v>41</v>
      </c>
      <c r="O5" s="38" t="s">
        <v>42</v>
      </c>
      <c r="P5" s="38" t="s">
        <v>43</v>
      </c>
      <c r="Q5" s="147" t="s">
        <v>44</v>
      </c>
      <c r="R5" s="139">
        <v>45746</v>
      </c>
      <c r="S5" s="147" t="s">
        <v>45</v>
      </c>
      <c r="T5" s="147"/>
      <c r="U5" s="148" t="s">
        <v>46</v>
      </c>
      <c r="V5" s="139">
        <v>45798</v>
      </c>
      <c r="W5" s="139">
        <v>45800</v>
      </c>
      <c r="X5" s="149">
        <v>7</v>
      </c>
      <c r="Y5" s="150">
        <v>2900</v>
      </c>
      <c r="Z5" s="151">
        <v>1900</v>
      </c>
      <c r="AA5" s="58">
        <f>Y5-Z5</f>
        <v>1000</v>
      </c>
      <c r="AB5" s="23">
        <v>1</v>
      </c>
      <c r="AC5" s="139">
        <v>45806</v>
      </c>
      <c r="AD5" s="152" t="s">
        <v>47</v>
      </c>
    </row>
  </sheetData>
  <mergeCells count="1">
    <mergeCell ref="S3:AC3"/>
  </mergeCells>
  <dataValidations count="4">
    <dataValidation type="list" allowBlank="1" showInputMessage="1" showErrorMessage="1" sqref="B5">
      <formula1>"Q1 24-25,Q2 24-25, Q3 24-25,Q4 24-25,Q1 25-26,Q2 25-26,Q3 25-26,Q4 25-26"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topLeftCell="A10" workbookViewId="0">
      <selection activeCell="A14" sqref="A14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64" t="s">
        <v>0</v>
      </c>
      <c r="B1" s="65"/>
      <c r="C1" s="65"/>
      <c r="D1" s="65"/>
      <c r="E1" s="66"/>
    </row>
    <row r="2" ht="18" spans="1:5">
      <c r="A2" s="67"/>
      <c r="B2" s="68" t="s">
        <v>1</v>
      </c>
      <c r="C2" s="68"/>
      <c r="D2" s="68"/>
      <c r="E2" s="69"/>
    </row>
    <row r="3" spans="1:5">
      <c r="A3" s="70" t="s">
        <v>6</v>
      </c>
      <c r="B3" s="70" t="s">
        <v>7</v>
      </c>
      <c r="C3" s="70" t="s">
        <v>48</v>
      </c>
      <c r="D3" s="70" t="s">
        <v>49</v>
      </c>
      <c r="E3" s="70" t="s">
        <v>50</v>
      </c>
    </row>
    <row r="4" ht="24" customHeight="1" spans="1:5">
      <c r="A4" s="71" t="s">
        <v>35</v>
      </c>
      <c r="B4" s="72" t="s">
        <v>36</v>
      </c>
      <c r="C4" s="72" t="s">
        <v>36</v>
      </c>
      <c r="D4" s="72" t="s">
        <v>51</v>
      </c>
      <c r="E4" s="72" t="s">
        <v>52</v>
      </c>
    </row>
    <row r="5" ht="35.25" customHeight="1" spans="1:5">
      <c r="A5" s="73" t="s">
        <v>8</v>
      </c>
      <c r="B5" s="73" t="s">
        <v>53</v>
      </c>
      <c r="C5" s="73" t="s">
        <v>54</v>
      </c>
      <c r="D5" s="73" t="s">
        <v>55</v>
      </c>
      <c r="E5" s="73" t="s">
        <v>56</v>
      </c>
    </row>
    <row r="6" ht="25.5" customHeight="1" spans="1:5">
      <c r="A6" s="74" t="s">
        <v>37</v>
      </c>
      <c r="B6" s="75">
        <v>45796</v>
      </c>
      <c r="C6" s="75">
        <v>45793</v>
      </c>
      <c r="D6" s="75">
        <v>45796</v>
      </c>
      <c r="E6" s="76">
        <v>0.375</v>
      </c>
    </row>
    <row r="7" ht="15.6" spans="1:5">
      <c r="A7" s="77" t="s">
        <v>57</v>
      </c>
      <c r="B7" s="78"/>
      <c r="C7" s="78"/>
      <c r="D7" s="78"/>
      <c r="E7" s="78"/>
    </row>
    <row r="8" ht="15" customHeight="1" spans="1:5">
      <c r="A8" s="79" t="s">
        <v>58</v>
      </c>
      <c r="B8" s="80" t="s">
        <v>59</v>
      </c>
      <c r="C8" s="81"/>
      <c r="D8" s="82" t="s">
        <v>60</v>
      </c>
      <c r="E8" s="83"/>
    </row>
    <row r="9" spans="1:5">
      <c r="A9" s="84"/>
      <c r="B9" s="83" t="s">
        <v>61</v>
      </c>
      <c r="C9" s="85" t="s">
        <v>62</v>
      </c>
      <c r="D9" s="85" t="s">
        <v>61</v>
      </c>
      <c r="E9" s="85" t="s">
        <v>62</v>
      </c>
    </row>
    <row r="10" spans="1:5">
      <c r="A10" s="86">
        <v>2000</v>
      </c>
      <c r="B10" s="87"/>
      <c r="C10" s="88">
        <f>B10*A10</f>
        <v>0</v>
      </c>
      <c r="D10" s="87">
        <v>0</v>
      </c>
      <c r="E10" s="88">
        <f>D10*A10</f>
        <v>0</v>
      </c>
    </row>
    <row r="11" spans="1:5">
      <c r="A11" s="89">
        <v>500</v>
      </c>
      <c r="B11" s="90">
        <v>40</v>
      </c>
      <c r="C11" s="88">
        <f t="shared" ref="C11:C17" si="0">B11*A11</f>
        <v>20000</v>
      </c>
      <c r="D11" s="90">
        <v>0</v>
      </c>
      <c r="E11" s="88">
        <f t="shared" ref="E11:E17" si="1">D11*A11</f>
        <v>0</v>
      </c>
    </row>
    <row r="12" spans="1:5">
      <c r="A12" s="89">
        <v>200</v>
      </c>
      <c r="B12" s="90">
        <v>0</v>
      </c>
      <c r="C12" s="88">
        <f t="shared" si="0"/>
        <v>0</v>
      </c>
      <c r="D12" s="90">
        <v>0</v>
      </c>
      <c r="E12" s="88">
        <f t="shared" si="1"/>
        <v>0</v>
      </c>
    </row>
    <row r="13" spans="1:5">
      <c r="A13" s="89">
        <v>100</v>
      </c>
      <c r="B13" s="90">
        <v>4</v>
      </c>
      <c r="C13" s="88">
        <f t="shared" si="0"/>
        <v>400</v>
      </c>
      <c r="D13" s="90">
        <v>0</v>
      </c>
      <c r="E13" s="88">
        <f t="shared" si="1"/>
        <v>0</v>
      </c>
    </row>
    <row r="14" spans="1:5">
      <c r="A14" s="89">
        <v>50</v>
      </c>
      <c r="B14" s="90">
        <v>0</v>
      </c>
      <c r="C14" s="88">
        <v>0</v>
      </c>
      <c r="D14" s="90">
        <v>0</v>
      </c>
      <c r="E14" s="88">
        <f t="shared" si="1"/>
        <v>0</v>
      </c>
    </row>
    <row r="15" spans="1:5">
      <c r="A15" s="89">
        <v>20</v>
      </c>
      <c r="B15" s="90">
        <v>0</v>
      </c>
      <c r="C15" s="88">
        <f t="shared" si="0"/>
        <v>0</v>
      </c>
      <c r="D15" s="90">
        <v>0</v>
      </c>
      <c r="E15" s="88">
        <f t="shared" si="1"/>
        <v>0</v>
      </c>
    </row>
    <row r="16" spans="1:5">
      <c r="A16" s="89">
        <v>10</v>
      </c>
      <c r="B16" s="90">
        <v>0</v>
      </c>
      <c r="C16" s="88">
        <f t="shared" si="0"/>
        <v>0</v>
      </c>
      <c r="D16" s="90">
        <v>0</v>
      </c>
      <c r="E16" s="88">
        <f t="shared" si="1"/>
        <v>0</v>
      </c>
    </row>
    <row r="17" spans="1:5">
      <c r="A17" s="89">
        <v>5</v>
      </c>
      <c r="B17" s="90">
        <v>1</v>
      </c>
      <c r="C17" s="88">
        <f t="shared" si="0"/>
        <v>5</v>
      </c>
      <c r="D17" s="90">
        <v>0</v>
      </c>
      <c r="E17" s="88">
        <f t="shared" si="1"/>
        <v>0</v>
      </c>
    </row>
    <row r="18" spans="1:5">
      <c r="A18" s="91" t="s">
        <v>63</v>
      </c>
      <c r="B18" s="92">
        <v>4</v>
      </c>
      <c r="C18" s="88">
        <f>B18</f>
        <v>4</v>
      </c>
      <c r="D18" s="92">
        <v>0</v>
      </c>
      <c r="E18" s="93">
        <f>D18</f>
        <v>0</v>
      </c>
    </row>
    <row r="19" spans="1:5">
      <c r="A19" s="94"/>
      <c r="B19" s="95" t="s">
        <v>64</v>
      </c>
      <c r="C19" s="96">
        <f>SUM(C10:C18)</f>
        <v>20409</v>
      </c>
      <c r="D19" s="95" t="s">
        <v>64</v>
      </c>
      <c r="E19" s="96">
        <f>SUM(E10:E18)</f>
        <v>0</v>
      </c>
    </row>
    <row r="20" ht="26.1" customHeight="1" spans="1:5">
      <c r="A20" s="97" t="s">
        <v>65</v>
      </c>
      <c r="B20" s="98"/>
      <c r="C20" s="99">
        <v>20409</v>
      </c>
      <c r="D20" s="100" t="s">
        <v>66</v>
      </c>
      <c r="E20" s="101">
        <v>0</v>
      </c>
    </row>
    <row r="21" ht="26.1" customHeight="1" spans="1:5">
      <c r="A21" s="102" t="s">
        <v>67</v>
      </c>
      <c r="B21" s="103"/>
      <c r="C21" s="101">
        <v>0</v>
      </c>
      <c r="D21" s="100" t="s">
        <v>68</v>
      </c>
      <c r="E21" s="101">
        <v>20409</v>
      </c>
    </row>
    <row r="22" ht="26.1" customHeight="1" spans="1:5">
      <c r="A22" s="102" t="s">
        <v>69</v>
      </c>
      <c r="B22" s="103"/>
      <c r="C22" s="101">
        <v>0</v>
      </c>
      <c r="D22" s="104" t="s">
        <v>70</v>
      </c>
      <c r="E22" s="101" t="s">
        <v>71</v>
      </c>
    </row>
    <row r="23" ht="26.1" customHeight="1" spans="1:5">
      <c r="A23" s="102" t="s">
        <v>72</v>
      </c>
      <c r="B23" s="103"/>
      <c r="C23" s="105">
        <f>(C19+C21)-(E20+E21)-E19</f>
        <v>0</v>
      </c>
      <c r="D23" s="106" t="s">
        <v>73</v>
      </c>
      <c r="E23" s="107">
        <v>0</v>
      </c>
    </row>
    <row r="24" ht="82.5" customHeight="1" spans="1:5">
      <c r="A24" s="100" t="s">
        <v>74</v>
      </c>
      <c r="B24" s="108"/>
      <c r="C24" s="108"/>
      <c r="D24" s="108"/>
      <c r="E24" s="108"/>
    </row>
    <row r="25" ht="57.75" customHeight="1" spans="1:5">
      <c r="A25" s="109" t="s">
        <v>75</v>
      </c>
      <c r="B25" s="110"/>
      <c r="C25" s="110"/>
      <c r="D25" s="110"/>
      <c r="E25" s="110"/>
    </row>
    <row r="26" ht="37.5" customHeight="1" spans="1:5">
      <c r="A26" s="111" t="s">
        <v>76</v>
      </c>
      <c r="B26" s="111" t="s">
        <v>77</v>
      </c>
      <c r="C26" s="111" t="s">
        <v>78</v>
      </c>
      <c r="D26" s="111" t="s">
        <v>79</v>
      </c>
      <c r="E26" s="111" t="s">
        <v>80</v>
      </c>
    </row>
    <row r="27" ht="27.75" customHeight="1" spans="1:5">
      <c r="A27" s="72" t="s">
        <v>81</v>
      </c>
      <c r="B27" s="72" t="s">
        <v>82</v>
      </c>
      <c r="C27" s="112" t="s">
        <v>83</v>
      </c>
      <c r="D27" s="112" t="s">
        <v>84</v>
      </c>
      <c r="E27" s="112" t="s">
        <v>85</v>
      </c>
    </row>
    <row r="28" spans="1:5">
      <c r="A28" s="113" t="s">
        <v>86</v>
      </c>
      <c r="B28" s="113"/>
      <c r="C28" s="113" t="s">
        <v>87</v>
      </c>
      <c r="D28" s="113"/>
      <c r="E28" s="113"/>
    </row>
    <row r="29" spans="1:5">
      <c r="A29" s="114"/>
      <c r="B29" s="114"/>
      <c r="C29" s="16"/>
      <c r="D29" s="16"/>
      <c r="E29" s="16"/>
    </row>
    <row r="30" ht="42.75" customHeight="1" spans="1:5">
      <c r="A30" s="114"/>
      <c r="B30" s="114"/>
      <c r="C30" s="16"/>
      <c r="D30" s="16"/>
      <c r="E30" s="16"/>
    </row>
    <row r="31" ht="21.75" customHeight="1" spans="1:5">
      <c r="A31" s="115"/>
      <c r="B31" s="115"/>
      <c r="C31" s="115"/>
      <c r="D31" s="115"/>
      <c r="E31" s="116"/>
    </row>
    <row r="32" ht="24.75" customHeight="1" spans="1:5">
      <c r="A32" s="117" t="s">
        <v>88</v>
      </c>
      <c r="B32" s="118" t="s">
        <v>89</v>
      </c>
      <c r="C32" s="117" t="s">
        <v>90</v>
      </c>
      <c r="D32" s="119" t="s">
        <v>91</v>
      </c>
      <c r="E32" s="120"/>
    </row>
    <row r="33" ht="18" customHeight="1" spans="1:5">
      <c r="A33" s="117" t="s">
        <v>92</v>
      </c>
      <c r="B33" s="118">
        <v>469280</v>
      </c>
      <c r="C33" s="121" t="s">
        <v>93</v>
      </c>
      <c r="D33" s="122">
        <v>469280</v>
      </c>
      <c r="E33" s="123"/>
    </row>
    <row r="34" ht="27.6" spans="1:5">
      <c r="A34" s="121" t="s">
        <v>94</v>
      </c>
      <c r="B34" s="118" t="s">
        <v>95</v>
      </c>
      <c r="C34" s="121" t="s">
        <v>96</v>
      </c>
      <c r="D34" s="124" t="s">
        <v>97</v>
      </c>
      <c r="E34" s="125"/>
    </row>
    <row r="35" ht="27.6" spans="1:5">
      <c r="A35" s="121" t="s">
        <v>98</v>
      </c>
      <c r="B35" s="118" t="s">
        <v>84</v>
      </c>
      <c r="C35" s="121" t="s">
        <v>99</v>
      </c>
      <c r="D35" s="124" t="s">
        <v>100</v>
      </c>
      <c r="E35" s="125"/>
    </row>
    <row r="36" ht="25.5" customHeight="1" spans="1:5">
      <c r="A36" s="126" t="s">
        <v>101</v>
      </c>
      <c r="B36" s="127" t="s">
        <v>102</v>
      </c>
      <c r="C36" s="126" t="s">
        <v>103</v>
      </c>
      <c r="D36" s="128" t="s">
        <v>104</v>
      </c>
      <c r="E36" s="129"/>
    </row>
    <row r="37" ht="15" customHeight="1" spans="1:5">
      <c r="A37" s="130"/>
      <c r="B37" s="131"/>
      <c r="C37" s="131"/>
      <c r="D37" s="131"/>
      <c r="E37" s="132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topLeftCell="J1" workbookViewId="0">
      <selection activeCell="P5" sqref="P5"/>
    </sheetView>
  </sheetViews>
  <sheetFormatPr defaultColWidth="9" defaultRowHeight="14.4" outlineLevelRow="4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50"/>
    </row>
    <row r="2" ht="18" spans="1:19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>
      <c r="A3" s="51" t="s">
        <v>105</v>
      </c>
      <c r="B3" s="52"/>
      <c r="C3" s="52"/>
      <c r="D3" s="52"/>
      <c r="E3" s="52"/>
      <c r="F3" s="52"/>
      <c r="G3" s="52"/>
      <c r="H3" s="53" t="s">
        <v>106</v>
      </c>
      <c r="I3" s="57"/>
      <c r="J3" s="57"/>
      <c r="K3" s="57"/>
      <c r="L3" s="57"/>
      <c r="M3" s="57"/>
      <c r="N3" s="57"/>
      <c r="O3" s="57"/>
      <c r="P3" s="57"/>
      <c r="Q3" s="57"/>
      <c r="R3" s="59"/>
      <c r="S3" s="59"/>
      <c r="T3" s="60"/>
    </row>
    <row r="4" ht="41.4" spans="1:20">
      <c r="A4" s="54" t="s">
        <v>4</v>
      </c>
      <c r="B4" s="35" t="s">
        <v>107</v>
      </c>
      <c r="C4" s="35" t="s">
        <v>7</v>
      </c>
      <c r="D4" s="35" t="s">
        <v>108</v>
      </c>
      <c r="E4" s="35" t="s">
        <v>109</v>
      </c>
      <c r="F4" s="35" t="s">
        <v>110</v>
      </c>
      <c r="G4" s="35" t="s">
        <v>111</v>
      </c>
      <c r="H4" s="35" t="s">
        <v>112</v>
      </c>
      <c r="I4" s="35" t="s">
        <v>67</v>
      </c>
      <c r="J4" s="35" t="s">
        <v>113</v>
      </c>
      <c r="K4" s="35" t="s">
        <v>114</v>
      </c>
      <c r="L4" s="35" t="s">
        <v>115</v>
      </c>
      <c r="M4" s="35" t="s">
        <v>68</v>
      </c>
      <c r="N4" s="35" t="s">
        <v>116</v>
      </c>
      <c r="O4" s="35" t="s">
        <v>117</v>
      </c>
      <c r="P4" s="35" t="s">
        <v>118</v>
      </c>
      <c r="Q4" s="35" t="s">
        <v>119</v>
      </c>
      <c r="R4" s="35" t="s">
        <v>120</v>
      </c>
      <c r="S4" s="35" t="s">
        <v>121</v>
      </c>
      <c r="T4" s="61" t="s">
        <v>122</v>
      </c>
    </row>
    <row r="5" spans="1:20">
      <c r="A5" s="55">
        <v>1</v>
      </c>
      <c r="B5" s="11" t="s">
        <v>35</v>
      </c>
      <c r="C5" s="11" t="s">
        <v>36</v>
      </c>
      <c r="D5" s="16" t="s">
        <v>41</v>
      </c>
      <c r="E5" s="38" t="s">
        <v>43</v>
      </c>
      <c r="F5" s="38" t="s">
        <v>42</v>
      </c>
      <c r="G5" s="37" t="s">
        <v>40</v>
      </c>
      <c r="H5" s="56">
        <v>0</v>
      </c>
      <c r="I5" s="56">
        <v>2900</v>
      </c>
      <c r="J5" s="56">
        <v>0</v>
      </c>
      <c r="K5" s="56">
        <v>0</v>
      </c>
      <c r="L5" s="56">
        <v>0</v>
      </c>
      <c r="M5" s="56">
        <v>0</v>
      </c>
      <c r="N5" s="56">
        <v>0</v>
      </c>
      <c r="O5" s="56">
        <v>0</v>
      </c>
      <c r="P5" s="58">
        <f>SUM(H5:O5)</f>
        <v>2900</v>
      </c>
      <c r="Q5" s="56">
        <v>1900</v>
      </c>
      <c r="R5" s="58">
        <f>P5-Q5</f>
        <v>1000</v>
      </c>
      <c r="S5" s="62"/>
      <c r="T5" s="63" t="s">
        <v>123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showGridLines="0" topLeftCell="M1" workbookViewId="0">
      <selection activeCell="P5" sqref="P5"/>
    </sheetView>
  </sheetViews>
  <sheetFormatPr defaultColWidth="8.77777777777778" defaultRowHeight="13.8" outlineLevelRow="4"/>
  <cols>
    <col min="1" max="1" width="8.77777777777778" style="25"/>
    <col min="2" max="2" width="15.7777777777778" style="25" customWidth="1"/>
    <col min="3" max="5" width="18.7777777777778" style="25" customWidth="1"/>
    <col min="6" max="6" width="19.5555555555556" style="25" customWidth="1"/>
    <col min="7" max="7" width="21" style="25" customWidth="1"/>
    <col min="8" max="8" width="23" style="25" customWidth="1"/>
    <col min="9" max="10" width="16" style="25" customWidth="1"/>
    <col min="11" max="11" width="14.7777777777778" style="25" customWidth="1"/>
    <col min="12" max="12" width="17.2222222222222" style="25" customWidth="1"/>
    <col min="13" max="13" width="18.7777777777778" style="25" customWidth="1"/>
    <col min="14" max="14" width="17.7777777777778" style="25" customWidth="1"/>
    <col min="15" max="15" width="17.2222222222222" style="25" customWidth="1"/>
    <col min="16" max="16" width="17.4444444444444" style="25" customWidth="1"/>
    <col min="17" max="17" width="21.2222222222222" style="25" customWidth="1"/>
    <col min="18" max="18" width="17.4444444444444" style="25" customWidth="1"/>
    <col min="19" max="19" width="20.2222222222222" style="25" customWidth="1"/>
    <col min="20" max="20" width="20.5555555555556" style="25" customWidth="1"/>
    <col min="21" max="22" width="16" style="25" customWidth="1"/>
    <col min="23" max="23" width="75.3333333333333" style="25" customWidth="1"/>
    <col min="24" max="24" width="85.3333333333333" style="25" customWidth="1"/>
    <col min="25" max="16384" width="8.77777777777778" style="25"/>
  </cols>
  <sheetData>
    <row r="1" spans="1:23">
      <c r="A1" s="26" t="s">
        <v>0</v>
      </c>
      <c r="B1" s="27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41"/>
    </row>
    <row r="2" spans="1:23">
      <c r="A2" s="26" t="s">
        <v>1</v>
      </c>
      <c r="B2" s="27"/>
      <c r="C2" s="27"/>
      <c r="D2" s="27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41"/>
    </row>
    <row r="3" spans="1:23">
      <c r="A3" s="30" t="s">
        <v>124</v>
      </c>
      <c r="B3" s="31"/>
      <c r="C3" s="31"/>
      <c r="D3" s="31"/>
      <c r="E3" s="32"/>
      <c r="F3" s="32"/>
      <c r="G3" s="32"/>
      <c r="H3" s="32"/>
      <c r="I3" s="32"/>
      <c r="J3" s="32"/>
      <c r="K3" s="32"/>
      <c r="L3" s="32"/>
      <c r="M3" s="39"/>
      <c r="N3" s="32"/>
      <c r="O3" s="32"/>
      <c r="P3" s="29"/>
      <c r="Q3" s="29"/>
      <c r="R3" s="29"/>
      <c r="S3" s="32"/>
      <c r="T3" s="32"/>
      <c r="U3" s="32"/>
      <c r="V3" s="32"/>
      <c r="W3" s="42"/>
    </row>
    <row r="4" ht="41.4" spans="1:23">
      <c r="A4" s="33" t="s">
        <v>4</v>
      </c>
      <c r="B4" s="34" t="s">
        <v>125</v>
      </c>
      <c r="C4" s="34" t="s">
        <v>126</v>
      </c>
      <c r="D4" s="35" t="s">
        <v>127</v>
      </c>
      <c r="E4" s="35" t="s">
        <v>128</v>
      </c>
      <c r="F4" s="35" t="s">
        <v>129</v>
      </c>
      <c r="G4" s="35" t="s">
        <v>130</v>
      </c>
      <c r="H4" s="35" t="s">
        <v>131</v>
      </c>
      <c r="I4" s="34" t="s">
        <v>132</v>
      </c>
      <c r="J4" s="34" t="s">
        <v>133</v>
      </c>
      <c r="K4" s="34" t="s">
        <v>134</v>
      </c>
      <c r="L4" s="34" t="s">
        <v>135</v>
      </c>
      <c r="M4" s="34" t="s">
        <v>136</v>
      </c>
      <c r="N4" s="34" t="s">
        <v>137</v>
      </c>
      <c r="O4" s="34" t="s">
        <v>138</v>
      </c>
      <c r="P4" s="34" t="s">
        <v>139</v>
      </c>
      <c r="Q4" s="34" t="s">
        <v>140</v>
      </c>
      <c r="R4" s="34" t="s">
        <v>141</v>
      </c>
      <c r="S4" s="34" t="s">
        <v>142</v>
      </c>
      <c r="T4" s="34" t="s">
        <v>143</v>
      </c>
      <c r="U4" s="34" t="s">
        <v>144</v>
      </c>
      <c r="V4" s="43" t="s">
        <v>145</v>
      </c>
      <c r="W4" s="34" t="s">
        <v>146</v>
      </c>
    </row>
    <row r="5" ht="55.2" spans="1:24">
      <c r="A5" s="36">
        <v>1</v>
      </c>
      <c r="B5" s="11" t="s">
        <v>35</v>
      </c>
      <c r="C5" s="11" t="s">
        <v>36</v>
      </c>
      <c r="D5" s="37" t="s">
        <v>40</v>
      </c>
      <c r="E5" s="17">
        <v>45800</v>
      </c>
      <c r="F5" s="16" t="s">
        <v>41</v>
      </c>
      <c r="G5" s="38" t="s">
        <v>43</v>
      </c>
      <c r="H5" s="38" t="s">
        <v>42</v>
      </c>
      <c r="I5" s="11" t="s">
        <v>147</v>
      </c>
      <c r="J5" s="11" t="s">
        <v>148</v>
      </c>
      <c r="K5" s="11" t="s">
        <v>149</v>
      </c>
      <c r="L5" s="11">
        <v>356780467</v>
      </c>
      <c r="M5" s="11" t="s">
        <v>150</v>
      </c>
      <c r="N5" s="13">
        <v>42000</v>
      </c>
      <c r="O5" s="13">
        <v>950</v>
      </c>
      <c r="P5" s="40" t="s">
        <v>151</v>
      </c>
      <c r="Q5" s="44">
        <v>45768</v>
      </c>
      <c r="R5" s="38">
        <v>2900</v>
      </c>
      <c r="S5" s="38">
        <v>1900</v>
      </c>
      <c r="T5" s="38">
        <v>0</v>
      </c>
      <c r="U5" s="45">
        <f t="shared" ref="U5" si="0">R5-(S5+T5)</f>
        <v>1000</v>
      </c>
      <c r="V5" s="23" t="s">
        <v>152</v>
      </c>
      <c r="W5" s="21" t="s">
        <v>153</v>
      </c>
      <c r="X5" s="46"/>
    </row>
  </sheetData>
  <mergeCells count="3">
    <mergeCell ref="A1:D1"/>
    <mergeCell ref="A2:D2"/>
    <mergeCell ref="A3:D3"/>
  </mergeCells>
  <conditionalFormatting sqref="L5">
    <cfRule type="duplicateValues" dxfId="0" priority="3" stopIfTrue="1"/>
  </conditionalFormatting>
  <dataValidations count="2">
    <dataValidation type="list" allowBlank="1" showInputMessage="1" showErrorMessage="1" sqref="P5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12"/>
  <sheetViews>
    <sheetView showGridLines="0" workbookViewId="0">
      <selection activeCell="BI10" sqref="BI10"/>
    </sheetView>
  </sheetViews>
  <sheetFormatPr defaultColWidth="8.77777777777778" defaultRowHeight="14.4"/>
  <cols>
    <col min="1" max="1" width="8.88888888888889" style="4" customWidth="1"/>
    <col min="2" max="2" width="9.33333333333333" style="4" customWidth="1"/>
    <col min="3" max="3" width="9.55555555555556" style="4" customWidth="1"/>
    <col min="4" max="4" width="10.8888888888889" style="4" customWidth="1"/>
    <col min="5" max="5" width="9.11111111111111" style="4" customWidth="1"/>
    <col min="6" max="6" width="11" style="4" customWidth="1"/>
    <col min="7" max="8" width="10.8888888888889" style="4" customWidth="1"/>
    <col min="9" max="9" width="12.6666666666667" style="4" customWidth="1"/>
    <col min="10" max="10" width="10.6666666666667" style="4" customWidth="1"/>
    <col min="11" max="11" width="12.8888888888889" style="4" customWidth="1"/>
    <col min="12" max="12" width="12.4444444444444" style="4" customWidth="1"/>
    <col min="13" max="13" width="10.3333333333333" style="4" customWidth="1"/>
    <col min="14" max="14" width="12.7777777777778" style="4" customWidth="1"/>
    <col min="15" max="15" width="11.8888888888889" style="4" customWidth="1"/>
    <col min="16" max="16" width="12.5555555555556" style="4" customWidth="1"/>
    <col min="17" max="17" width="10.3333333333333" style="4" customWidth="1"/>
    <col min="18" max="18" width="11.5555555555556" style="4" customWidth="1"/>
    <col min="19" max="19" width="13.1111111111111" style="4" customWidth="1"/>
    <col min="20" max="20" width="9.77777777777778" style="4" customWidth="1"/>
    <col min="21" max="21" width="11.7777777777778" style="4" customWidth="1"/>
    <col min="22" max="22" width="12.7777777777778" style="4" customWidth="1"/>
    <col min="23" max="23" width="11.8888888888889" style="4" customWidth="1"/>
    <col min="24" max="24" width="12.3333333333333" style="4" customWidth="1"/>
    <col min="25" max="25" width="13.1111111111111" style="4" customWidth="1"/>
    <col min="26" max="26" width="12.8888888888889" style="4" customWidth="1"/>
    <col min="27" max="27" width="15.8888888888889" style="4" customWidth="1"/>
    <col min="28" max="28" width="12.1111111111111" style="4" customWidth="1"/>
    <col min="29" max="29" width="12.3333333333333" style="4" customWidth="1"/>
    <col min="30" max="30" width="9.55555555555556" style="4" customWidth="1"/>
    <col min="31" max="31" width="12.7777777777778" style="4" customWidth="1"/>
    <col min="32" max="32" width="12.4444444444444" style="4" customWidth="1"/>
    <col min="33" max="33" width="11.5555555555556" style="4" customWidth="1"/>
    <col min="34" max="34" width="10.8888888888889" style="4" customWidth="1"/>
    <col min="35" max="40" width="13.2222222222222" style="4" customWidth="1"/>
    <col min="41" max="43" width="13" style="4" customWidth="1"/>
    <col min="44" max="44" width="12.7777777777778" style="4" customWidth="1"/>
    <col min="45" max="45" width="12" style="4" customWidth="1"/>
    <col min="46" max="46" width="10.8888888888889" style="4" customWidth="1"/>
    <col min="47" max="49" width="12.4444444444444" style="4" customWidth="1"/>
    <col min="50" max="50" width="10.3333333333333" style="4" customWidth="1"/>
    <col min="51" max="51" width="10.2222222222222" style="4" customWidth="1"/>
    <col min="52" max="52" width="13.2222222222222" style="4" customWidth="1"/>
    <col min="53" max="53" width="11.7777777777778" style="4" customWidth="1"/>
    <col min="54" max="54" width="17.2222222222222" style="4" customWidth="1"/>
    <col min="55" max="55" width="26.1111111111111" style="4" customWidth="1"/>
    <col min="56" max="56" width="20.8888888888889" style="4" customWidth="1"/>
    <col min="57" max="57" width="19.2222222222222" style="4" customWidth="1"/>
    <col min="58" max="58" width="24.3333333333333" style="4" customWidth="1"/>
    <col min="59" max="59" width="23.6666666666667" style="4" customWidth="1"/>
    <col min="60" max="60" width="31.5555555555556" style="4" customWidth="1"/>
    <col min="61" max="61" width="19.1111111111111" style="4" customWidth="1"/>
    <col min="62" max="62" width="25" style="4" customWidth="1"/>
    <col min="63" max="63" width="18.6666666666667" style="4" customWidth="1"/>
    <col min="64" max="64" width="73.8888888888889" style="4" customWidth="1"/>
    <col min="65" max="16384" width="8.77777777777778" style="4"/>
  </cols>
  <sheetData>
    <row r="1" s="3" customFormat="1" ht="17.1" customHeight="1" spans="1:6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="3" customFormat="1" ht="15" customHeight="1" spans="1:6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="3" customFormat="1" ht="13.8" spans="1:64">
      <c r="A3" s="7" t="s">
        <v>154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="3" customFormat="1" ht="13.8" spans="1:64">
      <c r="A4" s="8" t="s">
        <v>155</v>
      </c>
      <c r="B4" s="8"/>
      <c r="C4" s="8"/>
      <c r="D4" s="8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ht="55.2" spans="1:64">
      <c r="A5" s="9" t="s">
        <v>4</v>
      </c>
      <c r="B5" s="9" t="s">
        <v>9</v>
      </c>
      <c r="C5" s="9" t="s">
        <v>8</v>
      </c>
      <c r="D5" s="9" t="s">
        <v>50</v>
      </c>
      <c r="E5" s="9" t="s">
        <v>49</v>
      </c>
      <c r="F5" s="9" t="s">
        <v>156</v>
      </c>
      <c r="G5" s="9" t="s">
        <v>6</v>
      </c>
      <c r="H5" s="9" t="s">
        <v>7</v>
      </c>
      <c r="I5" s="9" t="s">
        <v>157</v>
      </c>
      <c r="J5" s="9" t="s">
        <v>158</v>
      </c>
      <c r="K5" s="9" t="s">
        <v>159</v>
      </c>
      <c r="L5" s="9" t="s">
        <v>160</v>
      </c>
      <c r="M5" s="9" t="s">
        <v>161</v>
      </c>
      <c r="N5" s="9" t="s">
        <v>162</v>
      </c>
      <c r="O5" s="9" t="s">
        <v>132</v>
      </c>
      <c r="P5" s="9" t="s">
        <v>163</v>
      </c>
      <c r="Q5" s="9" t="s">
        <v>164</v>
      </c>
      <c r="R5" s="9" t="s">
        <v>165</v>
      </c>
      <c r="S5" s="9" t="s">
        <v>166</v>
      </c>
      <c r="T5" s="9" t="s">
        <v>167</v>
      </c>
      <c r="U5" s="9" t="s">
        <v>168</v>
      </c>
      <c r="V5" s="9" t="s">
        <v>169</v>
      </c>
      <c r="W5" s="9" t="s">
        <v>170</v>
      </c>
      <c r="X5" s="9" t="s">
        <v>171</v>
      </c>
      <c r="Y5" s="9" t="s">
        <v>172</v>
      </c>
      <c r="Z5" s="9" t="s">
        <v>173</v>
      </c>
      <c r="AA5" s="9" t="s">
        <v>174</v>
      </c>
      <c r="AB5" s="9" t="s">
        <v>175</v>
      </c>
      <c r="AC5" s="9" t="s">
        <v>176</v>
      </c>
      <c r="AD5" s="9" t="s">
        <v>177</v>
      </c>
      <c r="AE5" s="9" t="s">
        <v>178</v>
      </c>
      <c r="AF5" s="9" t="s">
        <v>179</v>
      </c>
      <c r="AG5" s="9" t="s">
        <v>180</v>
      </c>
      <c r="AH5" s="9" t="s">
        <v>181</v>
      </c>
      <c r="AI5" s="9" t="s">
        <v>182</v>
      </c>
      <c r="AJ5" s="9" t="s">
        <v>183</v>
      </c>
      <c r="AK5" s="9" t="s">
        <v>184</v>
      </c>
      <c r="AL5" s="9" t="s">
        <v>185</v>
      </c>
      <c r="AM5" s="9" t="s">
        <v>186</v>
      </c>
      <c r="AN5" s="9" t="s">
        <v>187</v>
      </c>
      <c r="AO5" s="9" t="s">
        <v>188</v>
      </c>
      <c r="AP5" s="9" t="s">
        <v>189</v>
      </c>
      <c r="AQ5" s="9" t="s">
        <v>190</v>
      </c>
      <c r="AR5" s="9" t="s">
        <v>191</v>
      </c>
      <c r="AS5" s="9" t="s">
        <v>192</v>
      </c>
      <c r="AT5" s="9" t="s">
        <v>193</v>
      </c>
      <c r="AU5" s="9" t="s">
        <v>194</v>
      </c>
      <c r="AV5" s="9" t="s">
        <v>195</v>
      </c>
      <c r="AW5" s="9" t="s">
        <v>196</v>
      </c>
      <c r="AX5" s="9" t="s">
        <v>197</v>
      </c>
      <c r="AY5" s="9" t="s">
        <v>198</v>
      </c>
      <c r="AZ5" s="9" t="s">
        <v>199</v>
      </c>
      <c r="BA5" s="9" t="s">
        <v>200</v>
      </c>
      <c r="BB5" s="1" t="s">
        <v>201</v>
      </c>
      <c r="BC5" s="1" t="s">
        <v>202</v>
      </c>
      <c r="BD5" s="1" t="s">
        <v>203</v>
      </c>
      <c r="BE5" s="1" t="s">
        <v>204</v>
      </c>
      <c r="BF5" s="1" t="s">
        <v>205</v>
      </c>
      <c r="BG5" s="1" t="s">
        <v>206</v>
      </c>
      <c r="BH5" s="1" t="s">
        <v>207</v>
      </c>
      <c r="BI5" s="1" t="s">
        <v>208</v>
      </c>
      <c r="BJ5" s="1" t="s">
        <v>209</v>
      </c>
      <c r="BK5" s="1" t="s">
        <v>210</v>
      </c>
      <c r="BL5" s="1" t="s">
        <v>33</v>
      </c>
    </row>
    <row r="6" ht="55.2" spans="1:64">
      <c r="A6" s="10">
        <v>1</v>
      </c>
      <c r="B6" s="10" t="s">
        <v>38</v>
      </c>
      <c r="C6" s="10" t="s">
        <v>37</v>
      </c>
      <c r="D6" s="10" t="s">
        <v>52</v>
      </c>
      <c r="E6" s="10" t="s">
        <v>51</v>
      </c>
      <c r="F6" s="10" t="s">
        <v>36</v>
      </c>
      <c r="G6" s="10" t="s">
        <v>35</v>
      </c>
      <c r="H6" s="10" t="s">
        <v>36</v>
      </c>
      <c r="I6" s="10">
        <v>198949</v>
      </c>
      <c r="J6" s="10" t="s">
        <v>211</v>
      </c>
      <c r="K6" s="10">
        <v>198949</v>
      </c>
      <c r="L6" s="10" t="s">
        <v>212</v>
      </c>
      <c r="M6" s="10" t="s">
        <v>213</v>
      </c>
      <c r="N6" s="10">
        <v>472072</v>
      </c>
      <c r="O6" s="10" t="s">
        <v>147</v>
      </c>
      <c r="P6" s="10">
        <v>737200</v>
      </c>
      <c r="Q6" s="10" t="s">
        <v>214</v>
      </c>
      <c r="R6" s="10" t="s">
        <v>215</v>
      </c>
      <c r="S6" s="10" t="s">
        <v>148</v>
      </c>
      <c r="T6" s="10" t="s">
        <v>216</v>
      </c>
      <c r="U6" s="10" t="s">
        <v>217</v>
      </c>
      <c r="V6" s="10">
        <v>541</v>
      </c>
      <c r="W6" s="10" t="s">
        <v>218</v>
      </c>
      <c r="X6" s="10">
        <v>356780467</v>
      </c>
      <c r="Y6" s="10" t="s">
        <v>149</v>
      </c>
      <c r="Z6" s="10" t="s">
        <v>150</v>
      </c>
      <c r="AA6" s="12">
        <v>42000</v>
      </c>
      <c r="AB6" s="10"/>
      <c r="AC6" s="10">
        <v>50</v>
      </c>
      <c r="AD6" s="10" t="s">
        <v>219</v>
      </c>
      <c r="AE6" s="10" t="s">
        <v>220</v>
      </c>
      <c r="AF6" s="12">
        <v>950</v>
      </c>
      <c r="AG6" s="12">
        <v>950</v>
      </c>
      <c r="AH6" s="10" t="s">
        <v>221</v>
      </c>
      <c r="AI6" s="12">
        <v>41058.3</v>
      </c>
      <c r="AJ6" s="12">
        <v>5491.7</v>
      </c>
      <c r="AK6" s="12">
        <v>46550</v>
      </c>
      <c r="AL6" s="12">
        <v>941.7</v>
      </c>
      <c r="AM6" s="12">
        <v>5.3</v>
      </c>
      <c r="AN6" s="12">
        <v>947</v>
      </c>
      <c r="AO6" s="12">
        <v>941.7</v>
      </c>
      <c r="AP6" s="12">
        <v>5.3</v>
      </c>
      <c r="AQ6" s="12">
        <v>947</v>
      </c>
      <c r="AR6" s="10">
        <v>52</v>
      </c>
      <c r="AS6" s="10">
        <v>23</v>
      </c>
      <c r="AT6" s="10"/>
      <c r="AU6" s="10"/>
      <c r="AV6" s="10"/>
      <c r="AW6" s="10"/>
      <c r="AX6" s="10" t="s">
        <v>222</v>
      </c>
      <c r="AY6" s="14"/>
      <c r="AZ6" s="14"/>
      <c r="BA6" s="14"/>
      <c r="BB6" s="15">
        <v>45800</v>
      </c>
      <c r="BC6" s="15" t="s">
        <v>223</v>
      </c>
      <c r="BD6" s="14" t="s">
        <v>224</v>
      </c>
      <c r="BE6" s="14" t="s">
        <v>225</v>
      </c>
      <c r="BF6" s="18" t="s">
        <v>71</v>
      </c>
      <c r="BG6" s="19" t="s">
        <v>152</v>
      </c>
      <c r="BH6" s="20"/>
      <c r="BI6" s="14" t="s">
        <v>226</v>
      </c>
      <c r="BJ6" s="14" t="s">
        <v>227</v>
      </c>
      <c r="BK6" s="20">
        <v>2900</v>
      </c>
      <c r="BL6" s="21" t="s">
        <v>153</v>
      </c>
    </row>
    <row r="7" ht="27.6" spans="1:64">
      <c r="A7" s="11">
        <v>2</v>
      </c>
      <c r="B7" s="11" t="s">
        <v>38</v>
      </c>
      <c r="C7" s="11" t="s">
        <v>37</v>
      </c>
      <c r="D7" s="11" t="s">
        <v>52</v>
      </c>
      <c r="E7" s="11" t="s">
        <v>51</v>
      </c>
      <c r="F7" s="11" t="s">
        <v>36</v>
      </c>
      <c r="G7" s="11" t="s">
        <v>35</v>
      </c>
      <c r="H7" s="11" t="s">
        <v>36</v>
      </c>
      <c r="I7" s="11">
        <v>198949</v>
      </c>
      <c r="J7" s="11" t="s">
        <v>211</v>
      </c>
      <c r="K7" s="11">
        <v>198949</v>
      </c>
      <c r="L7" s="11" t="s">
        <v>212</v>
      </c>
      <c r="M7" s="11" t="s">
        <v>213</v>
      </c>
      <c r="N7" s="11">
        <v>472072</v>
      </c>
      <c r="O7" s="11" t="s">
        <v>147</v>
      </c>
      <c r="P7" s="11">
        <v>737200</v>
      </c>
      <c r="Q7" s="11" t="s">
        <v>214</v>
      </c>
      <c r="R7" s="11" t="s">
        <v>215</v>
      </c>
      <c r="S7" s="11" t="s">
        <v>228</v>
      </c>
      <c r="T7" s="11" t="s">
        <v>216</v>
      </c>
      <c r="U7" s="11" t="s">
        <v>217</v>
      </c>
      <c r="V7" s="11">
        <v>541</v>
      </c>
      <c r="W7" s="11" t="s">
        <v>218</v>
      </c>
      <c r="X7" s="11">
        <v>357071105</v>
      </c>
      <c r="Y7" s="11" t="s">
        <v>229</v>
      </c>
      <c r="Z7" s="11" t="s">
        <v>230</v>
      </c>
      <c r="AA7" s="13">
        <v>42000</v>
      </c>
      <c r="AB7" s="11"/>
      <c r="AC7" s="11">
        <v>50</v>
      </c>
      <c r="AD7" s="11" t="s">
        <v>219</v>
      </c>
      <c r="AE7" s="11" t="s">
        <v>231</v>
      </c>
      <c r="AF7" s="13">
        <v>950</v>
      </c>
      <c r="AG7" s="13">
        <v>950</v>
      </c>
      <c r="AH7" s="11" t="s">
        <v>232</v>
      </c>
      <c r="AI7" s="13">
        <v>40117.33</v>
      </c>
      <c r="AJ7" s="13">
        <v>5482.67</v>
      </c>
      <c r="AK7" s="13">
        <v>45600</v>
      </c>
      <c r="AL7" s="13">
        <v>1882.67</v>
      </c>
      <c r="AM7" s="13">
        <v>14.33</v>
      </c>
      <c r="AN7" s="13">
        <v>1897</v>
      </c>
      <c r="AO7" s="13">
        <v>0</v>
      </c>
      <c r="AP7" s="13">
        <v>0</v>
      </c>
      <c r="AQ7" s="13">
        <v>0</v>
      </c>
      <c r="AR7" s="11">
        <v>48</v>
      </c>
      <c r="AS7" s="11" t="e">
        <v>#N/A</v>
      </c>
      <c r="AT7" s="11"/>
      <c r="AU7" s="11"/>
      <c r="AV7" s="11"/>
      <c r="AW7" s="11"/>
      <c r="AX7" s="11" t="s">
        <v>222</v>
      </c>
      <c r="AY7" s="16"/>
      <c r="AZ7" s="16"/>
      <c r="BA7" s="16"/>
      <c r="BB7" s="17">
        <v>45800</v>
      </c>
      <c r="BC7" s="17" t="s">
        <v>223</v>
      </c>
      <c r="BD7" s="16" t="s">
        <v>224</v>
      </c>
      <c r="BE7" s="16" t="s">
        <v>233</v>
      </c>
      <c r="BF7" s="22" t="s">
        <v>71</v>
      </c>
      <c r="BG7" s="23"/>
      <c r="BH7" s="24"/>
      <c r="BI7" s="16" t="s">
        <v>234</v>
      </c>
      <c r="BJ7" s="16" t="s">
        <v>235</v>
      </c>
      <c r="BK7" s="24">
        <v>0</v>
      </c>
      <c r="BL7" s="16" t="s">
        <v>236</v>
      </c>
    </row>
    <row r="8" ht="27.6" spans="1:64">
      <c r="A8" s="11">
        <v>3</v>
      </c>
      <c r="B8" s="11" t="s">
        <v>38</v>
      </c>
      <c r="C8" s="11" t="s">
        <v>37</v>
      </c>
      <c r="D8" s="11" t="s">
        <v>52</v>
      </c>
      <c r="E8" s="11" t="s">
        <v>51</v>
      </c>
      <c r="F8" s="11" t="s">
        <v>36</v>
      </c>
      <c r="G8" s="11" t="s">
        <v>35</v>
      </c>
      <c r="H8" s="11" t="s">
        <v>36</v>
      </c>
      <c r="I8" s="11">
        <v>198949</v>
      </c>
      <c r="J8" s="11" t="s">
        <v>211</v>
      </c>
      <c r="K8" s="11">
        <v>198949</v>
      </c>
      <c r="L8" s="11" t="s">
        <v>212</v>
      </c>
      <c r="M8" s="11" t="s">
        <v>213</v>
      </c>
      <c r="N8" s="11">
        <v>472072</v>
      </c>
      <c r="O8" s="11" t="s">
        <v>147</v>
      </c>
      <c r="P8" s="11">
        <v>737204</v>
      </c>
      <c r="Q8" s="11" t="s">
        <v>237</v>
      </c>
      <c r="R8" s="11" t="s">
        <v>238</v>
      </c>
      <c r="S8" s="11" t="s">
        <v>239</v>
      </c>
      <c r="T8" s="11" t="s">
        <v>240</v>
      </c>
      <c r="U8" s="11" t="s">
        <v>217</v>
      </c>
      <c r="V8" s="11">
        <v>0</v>
      </c>
      <c r="W8" s="11" t="s">
        <v>218</v>
      </c>
      <c r="X8" s="11">
        <v>357157595</v>
      </c>
      <c r="Y8" s="11" t="s">
        <v>241</v>
      </c>
      <c r="Z8" s="11" t="s">
        <v>230</v>
      </c>
      <c r="AA8" s="13">
        <v>40000</v>
      </c>
      <c r="AB8" s="11"/>
      <c r="AC8" s="11">
        <v>50</v>
      </c>
      <c r="AD8" s="11" t="s">
        <v>242</v>
      </c>
      <c r="AE8" s="11" t="s">
        <v>231</v>
      </c>
      <c r="AF8" s="13">
        <v>900</v>
      </c>
      <c r="AG8" s="13">
        <v>900</v>
      </c>
      <c r="AH8" s="11" t="s">
        <v>232</v>
      </c>
      <c r="AI8" s="13">
        <v>37950.68</v>
      </c>
      <c r="AJ8" s="13">
        <v>5249.32</v>
      </c>
      <c r="AK8" s="13">
        <v>43200</v>
      </c>
      <c r="AL8" s="13">
        <v>2049.32</v>
      </c>
      <c r="AM8" s="13">
        <v>15.68</v>
      </c>
      <c r="AN8" s="13">
        <v>2065</v>
      </c>
      <c r="AO8" s="13">
        <v>0</v>
      </c>
      <c r="AP8" s="13">
        <v>0</v>
      </c>
      <c r="AQ8" s="13">
        <v>0</v>
      </c>
      <c r="AR8" s="11">
        <v>48</v>
      </c>
      <c r="AS8" s="11" t="e">
        <v>#N/A</v>
      </c>
      <c r="AT8" s="11"/>
      <c r="AU8" s="11"/>
      <c r="AV8" s="11"/>
      <c r="AW8" s="11"/>
      <c r="AX8" s="11" t="s">
        <v>222</v>
      </c>
      <c r="AY8" s="16"/>
      <c r="AZ8" s="16"/>
      <c r="BA8" s="16"/>
      <c r="BB8" s="17">
        <v>45800</v>
      </c>
      <c r="BC8" s="17" t="s">
        <v>223</v>
      </c>
      <c r="BD8" s="16" t="s">
        <v>224</v>
      </c>
      <c r="BE8" s="16" t="s">
        <v>233</v>
      </c>
      <c r="BF8" s="22" t="s">
        <v>71</v>
      </c>
      <c r="BG8" s="23"/>
      <c r="BH8" s="24"/>
      <c r="BI8" s="16" t="s">
        <v>234</v>
      </c>
      <c r="BJ8" s="16" t="s">
        <v>235</v>
      </c>
      <c r="BK8" s="24">
        <v>0</v>
      </c>
      <c r="BL8" s="16" t="s">
        <v>236</v>
      </c>
    </row>
    <row r="9" ht="27.6" spans="1:64">
      <c r="A9" s="11">
        <v>4</v>
      </c>
      <c r="B9" s="11" t="s">
        <v>38</v>
      </c>
      <c r="C9" s="11" t="s">
        <v>37</v>
      </c>
      <c r="D9" s="11" t="s">
        <v>52</v>
      </c>
      <c r="E9" s="11" t="s">
        <v>51</v>
      </c>
      <c r="F9" s="11" t="s">
        <v>36</v>
      </c>
      <c r="G9" s="11" t="s">
        <v>35</v>
      </c>
      <c r="H9" s="11" t="s">
        <v>36</v>
      </c>
      <c r="I9" s="11">
        <v>198949</v>
      </c>
      <c r="J9" s="11" t="s">
        <v>211</v>
      </c>
      <c r="K9" s="11">
        <v>198949</v>
      </c>
      <c r="L9" s="11" t="s">
        <v>212</v>
      </c>
      <c r="M9" s="11" t="s">
        <v>213</v>
      </c>
      <c r="N9" s="11">
        <v>472072</v>
      </c>
      <c r="O9" s="11" t="s">
        <v>147</v>
      </c>
      <c r="P9" s="11">
        <v>737204</v>
      </c>
      <c r="Q9" s="11" t="s">
        <v>237</v>
      </c>
      <c r="R9" s="11" t="s">
        <v>238</v>
      </c>
      <c r="S9" s="11" t="s">
        <v>243</v>
      </c>
      <c r="T9" s="11" t="s">
        <v>240</v>
      </c>
      <c r="U9" s="11" t="s">
        <v>244</v>
      </c>
      <c r="V9" s="11">
        <v>0</v>
      </c>
      <c r="W9" s="11" t="s">
        <v>218</v>
      </c>
      <c r="X9" s="11">
        <v>357180731</v>
      </c>
      <c r="Y9" s="11" t="s">
        <v>245</v>
      </c>
      <c r="Z9" s="11" t="s">
        <v>246</v>
      </c>
      <c r="AA9" s="13">
        <v>40000</v>
      </c>
      <c r="AB9" s="11"/>
      <c r="AC9" s="11">
        <v>50</v>
      </c>
      <c r="AD9" s="11" t="s">
        <v>242</v>
      </c>
      <c r="AE9" s="11" t="s">
        <v>231</v>
      </c>
      <c r="AF9" s="13">
        <v>900</v>
      </c>
      <c r="AG9" s="13">
        <v>900</v>
      </c>
      <c r="AH9" s="11" t="s">
        <v>232</v>
      </c>
      <c r="AI9" s="13">
        <v>38053.52</v>
      </c>
      <c r="AJ9" s="13">
        <v>5146.48</v>
      </c>
      <c r="AK9" s="13">
        <v>43200</v>
      </c>
      <c r="AL9" s="13">
        <v>1946.48</v>
      </c>
      <c r="AM9" s="13">
        <v>14.52</v>
      </c>
      <c r="AN9" s="13">
        <v>1961</v>
      </c>
      <c r="AO9" s="13">
        <v>0</v>
      </c>
      <c r="AP9" s="13">
        <v>0</v>
      </c>
      <c r="AQ9" s="13">
        <v>0</v>
      </c>
      <c r="AR9" s="11">
        <v>48</v>
      </c>
      <c r="AS9" s="11" t="e">
        <v>#N/A</v>
      </c>
      <c r="AT9" s="11"/>
      <c r="AU9" s="11"/>
      <c r="AV9" s="11"/>
      <c r="AW9" s="11"/>
      <c r="AX9" s="11" t="s">
        <v>222</v>
      </c>
      <c r="AY9" s="16"/>
      <c r="AZ9" s="16"/>
      <c r="BA9" s="16"/>
      <c r="BB9" s="17">
        <v>45800</v>
      </c>
      <c r="BC9" s="17" t="s">
        <v>223</v>
      </c>
      <c r="BD9" s="16" t="s">
        <v>224</v>
      </c>
      <c r="BE9" s="16" t="s">
        <v>233</v>
      </c>
      <c r="BF9" s="22" t="s">
        <v>71</v>
      </c>
      <c r="BG9" s="23"/>
      <c r="BH9" s="24"/>
      <c r="BI9" s="16" t="s">
        <v>234</v>
      </c>
      <c r="BJ9" s="16" t="s">
        <v>235</v>
      </c>
      <c r="BK9" s="24">
        <v>0</v>
      </c>
      <c r="BL9" s="16" t="s">
        <v>236</v>
      </c>
    </row>
    <row r="10" ht="27.6" spans="1:64">
      <c r="A10" s="11">
        <v>5</v>
      </c>
      <c r="B10" s="11" t="s">
        <v>38</v>
      </c>
      <c r="C10" s="11" t="s">
        <v>37</v>
      </c>
      <c r="D10" s="11" t="s">
        <v>52</v>
      </c>
      <c r="E10" s="11" t="s">
        <v>51</v>
      </c>
      <c r="F10" s="11" t="s">
        <v>36</v>
      </c>
      <c r="G10" s="11" t="s">
        <v>35</v>
      </c>
      <c r="H10" s="11" t="s">
        <v>36</v>
      </c>
      <c r="I10" s="11">
        <v>198949</v>
      </c>
      <c r="J10" s="11" t="s">
        <v>211</v>
      </c>
      <c r="K10" s="11">
        <v>198949</v>
      </c>
      <c r="L10" s="11" t="s">
        <v>212</v>
      </c>
      <c r="M10" s="11" t="s">
        <v>213</v>
      </c>
      <c r="N10" s="11">
        <v>472072</v>
      </c>
      <c r="O10" s="11" t="s">
        <v>147</v>
      </c>
      <c r="P10" s="11">
        <v>737204</v>
      </c>
      <c r="Q10" s="11" t="s">
        <v>237</v>
      </c>
      <c r="R10" s="11" t="s">
        <v>238</v>
      </c>
      <c r="S10" s="11" t="s">
        <v>247</v>
      </c>
      <c r="T10" s="11" t="s">
        <v>216</v>
      </c>
      <c r="U10" s="11" t="s">
        <v>217</v>
      </c>
      <c r="V10" s="11">
        <v>0</v>
      </c>
      <c r="W10" s="11" t="s">
        <v>218</v>
      </c>
      <c r="X10" s="11">
        <v>357328270</v>
      </c>
      <c r="Y10" s="11" t="s">
        <v>248</v>
      </c>
      <c r="Z10" s="11" t="s">
        <v>249</v>
      </c>
      <c r="AA10" s="13">
        <v>40000</v>
      </c>
      <c r="AB10" s="11"/>
      <c r="AC10" s="11">
        <v>50</v>
      </c>
      <c r="AD10" s="11" t="s">
        <v>242</v>
      </c>
      <c r="AE10" s="11" t="s">
        <v>250</v>
      </c>
      <c r="AF10" s="13">
        <v>900</v>
      </c>
      <c r="AG10" s="13">
        <v>900</v>
      </c>
      <c r="AH10" s="11" t="s">
        <v>232</v>
      </c>
      <c r="AI10" s="13">
        <v>36149.02</v>
      </c>
      <c r="AJ10" s="13">
        <v>5250.98</v>
      </c>
      <c r="AK10" s="13">
        <v>41400</v>
      </c>
      <c r="AL10" s="13">
        <v>3850.98</v>
      </c>
      <c r="AM10" s="13">
        <v>49.02</v>
      </c>
      <c r="AN10" s="13">
        <v>3900</v>
      </c>
      <c r="AO10" s="13">
        <v>0</v>
      </c>
      <c r="AP10" s="13">
        <v>0</v>
      </c>
      <c r="AQ10" s="13">
        <v>0</v>
      </c>
      <c r="AR10" s="11">
        <v>46</v>
      </c>
      <c r="AS10" s="11" t="e">
        <v>#N/A</v>
      </c>
      <c r="AT10" s="11"/>
      <c r="AU10" s="11"/>
      <c r="AV10" s="11"/>
      <c r="AW10" s="11"/>
      <c r="AX10" s="11" t="s">
        <v>222</v>
      </c>
      <c r="AY10" s="16"/>
      <c r="AZ10" s="16"/>
      <c r="BA10" s="16"/>
      <c r="BB10" s="17">
        <v>45800</v>
      </c>
      <c r="BC10" s="17" t="s">
        <v>223</v>
      </c>
      <c r="BD10" s="16" t="s">
        <v>224</v>
      </c>
      <c r="BE10" s="16" t="s">
        <v>233</v>
      </c>
      <c r="BF10" s="22" t="s">
        <v>71</v>
      </c>
      <c r="BG10" s="23"/>
      <c r="BH10" s="24"/>
      <c r="BI10" s="16" t="s">
        <v>234</v>
      </c>
      <c r="BJ10" s="16" t="s">
        <v>235</v>
      </c>
      <c r="BK10" s="24">
        <v>0</v>
      </c>
      <c r="BL10" s="16" t="s">
        <v>236</v>
      </c>
    </row>
    <row r="11" ht="27.6" spans="1:64">
      <c r="A11" s="11">
        <v>6</v>
      </c>
      <c r="B11" s="11" t="s">
        <v>38</v>
      </c>
      <c r="C11" s="11" t="s">
        <v>37</v>
      </c>
      <c r="D11" s="11" t="s">
        <v>52</v>
      </c>
      <c r="E11" s="11" t="s">
        <v>51</v>
      </c>
      <c r="F11" s="11" t="s">
        <v>36</v>
      </c>
      <c r="G11" s="11" t="s">
        <v>35</v>
      </c>
      <c r="H11" s="11" t="s">
        <v>36</v>
      </c>
      <c r="I11" s="11">
        <v>198949</v>
      </c>
      <c r="J11" s="11" t="s">
        <v>211</v>
      </c>
      <c r="K11" s="11">
        <v>198949</v>
      </c>
      <c r="L11" s="11" t="s">
        <v>212</v>
      </c>
      <c r="M11" s="11" t="s">
        <v>213</v>
      </c>
      <c r="N11" s="11">
        <v>472072</v>
      </c>
      <c r="O11" s="11" t="s">
        <v>147</v>
      </c>
      <c r="P11" s="11">
        <v>854860</v>
      </c>
      <c r="Q11" s="11" t="s">
        <v>251</v>
      </c>
      <c r="R11" s="11" t="s">
        <v>238</v>
      </c>
      <c r="S11" s="11" t="s">
        <v>252</v>
      </c>
      <c r="T11" s="11" t="s">
        <v>216</v>
      </c>
      <c r="U11" s="11" t="s">
        <v>217</v>
      </c>
      <c r="V11" s="11">
        <v>0</v>
      </c>
      <c r="W11" s="11" t="s">
        <v>218</v>
      </c>
      <c r="X11" s="11">
        <v>357624732</v>
      </c>
      <c r="Y11" s="11" t="s">
        <v>253</v>
      </c>
      <c r="Z11" s="11" t="s">
        <v>254</v>
      </c>
      <c r="AA11" s="13">
        <v>40000</v>
      </c>
      <c r="AB11" s="11"/>
      <c r="AC11" s="11">
        <v>50</v>
      </c>
      <c r="AD11" s="11" t="s">
        <v>242</v>
      </c>
      <c r="AE11" s="11" t="s">
        <v>255</v>
      </c>
      <c r="AF11" s="13">
        <v>900</v>
      </c>
      <c r="AG11" s="13">
        <v>900</v>
      </c>
      <c r="AH11" s="11" t="s">
        <v>232</v>
      </c>
      <c r="AI11" s="13">
        <v>33730.56</v>
      </c>
      <c r="AJ11" s="13">
        <v>4969.44</v>
      </c>
      <c r="AK11" s="13">
        <v>38700</v>
      </c>
      <c r="AL11" s="13">
        <v>6269.44</v>
      </c>
      <c r="AM11" s="13">
        <v>122.56</v>
      </c>
      <c r="AN11" s="13">
        <v>6392</v>
      </c>
      <c r="AO11" s="13">
        <v>0</v>
      </c>
      <c r="AP11" s="13">
        <v>0</v>
      </c>
      <c r="AQ11" s="13">
        <v>0</v>
      </c>
      <c r="AR11" s="11">
        <v>43</v>
      </c>
      <c r="AS11" s="11" t="e">
        <v>#N/A</v>
      </c>
      <c r="AT11" s="11"/>
      <c r="AU11" s="11"/>
      <c r="AV11" s="11"/>
      <c r="AW11" s="11"/>
      <c r="AX11" s="11" t="s">
        <v>222</v>
      </c>
      <c r="AY11" s="16"/>
      <c r="AZ11" s="16"/>
      <c r="BA11" s="16"/>
      <c r="BB11" s="17">
        <v>45800</v>
      </c>
      <c r="BC11" s="17" t="s">
        <v>223</v>
      </c>
      <c r="BD11" s="16" t="s">
        <v>224</v>
      </c>
      <c r="BE11" s="16" t="s">
        <v>233</v>
      </c>
      <c r="BF11" s="22" t="s">
        <v>71</v>
      </c>
      <c r="BG11" s="23"/>
      <c r="BH11" s="24"/>
      <c r="BI11" s="16" t="s">
        <v>234</v>
      </c>
      <c r="BJ11" s="16" t="s">
        <v>235</v>
      </c>
      <c r="BK11" s="24">
        <v>0</v>
      </c>
      <c r="BL11" s="16" t="s">
        <v>236</v>
      </c>
    </row>
    <row r="12" ht="27.6" spans="1:64">
      <c r="A12" s="11">
        <v>7</v>
      </c>
      <c r="B12" s="11" t="s">
        <v>38</v>
      </c>
      <c r="C12" s="11" t="s">
        <v>37</v>
      </c>
      <c r="D12" s="11" t="s">
        <v>52</v>
      </c>
      <c r="E12" s="11" t="s">
        <v>51</v>
      </c>
      <c r="F12" s="11" t="s">
        <v>36</v>
      </c>
      <c r="G12" s="11" t="s">
        <v>35</v>
      </c>
      <c r="H12" s="11" t="s">
        <v>36</v>
      </c>
      <c r="I12" s="11">
        <v>198949</v>
      </c>
      <c r="J12" s="11" t="s">
        <v>211</v>
      </c>
      <c r="K12" s="11">
        <v>198949</v>
      </c>
      <c r="L12" s="11" t="s">
        <v>212</v>
      </c>
      <c r="M12" s="11" t="s">
        <v>213</v>
      </c>
      <c r="N12" s="11">
        <v>472072</v>
      </c>
      <c r="O12" s="11" t="s">
        <v>147</v>
      </c>
      <c r="P12" s="11">
        <v>737204</v>
      </c>
      <c r="Q12" s="11" t="s">
        <v>237</v>
      </c>
      <c r="R12" s="11" t="s">
        <v>215</v>
      </c>
      <c r="S12" s="11" t="s">
        <v>256</v>
      </c>
      <c r="T12" s="11" t="s">
        <v>216</v>
      </c>
      <c r="U12" s="11" t="s">
        <v>217</v>
      </c>
      <c r="V12" s="11">
        <v>0</v>
      </c>
      <c r="W12" s="11" t="s">
        <v>218</v>
      </c>
      <c r="X12" s="11">
        <v>358725105</v>
      </c>
      <c r="Y12" s="11" t="s">
        <v>257</v>
      </c>
      <c r="Z12" s="11" t="s">
        <v>258</v>
      </c>
      <c r="AA12" s="13">
        <v>65000</v>
      </c>
      <c r="AB12" s="11"/>
      <c r="AC12" s="11">
        <v>75</v>
      </c>
      <c r="AD12" s="11" t="s">
        <v>259</v>
      </c>
      <c r="AE12" s="11" t="s">
        <v>260</v>
      </c>
      <c r="AF12" s="13">
        <v>1030</v>
      </c>
      <c r="AG12" s="13">
        <v>1030</v>
      </c>
      <c r="AH12" s="11" t="s">
        <v>232</v>
      </c>
      <c r="AI12" s="13">
        <v>20581.15</v>
      </c>
      <c r="AJ12" s="13">
        <v>7228.85</v>
      </c>
      <c r="AK12" s="13">
        <v>27810</v>
      </c>
      <c r="AL12" s="13">
        <v>44418.85</v>
      </c>
      <c r="AM12" s="13">
        <v>5398.15</v>
      </c>
      <c r="AN12" s="13">
        <v>49817</v>
      </c>
      <c r="AO12" s="13">
        <v>0</v>
      </c>
      <c r="AP12" s="13">
        <v>0</v>
      </c>
      <c r="AQ12" s="13">
        <v>0</v>
      </c>
      <c r="AR12" s="11">
        <v>27</v>
      </c>
      <c r="AS12" s="11" t="e">
        <v>#N/A</v>
      </c>
      <c r="AT12" s="11"/>
      <c r="AU12" s="11"/>
      <c r="AV12" s="11"/>
      <c r="AW12" s="11"/>
      <c r="AX12" s="11" t="s">
        <v>222</v>
      </c>
      <c r="AY12" s="16"/>
      <c r="AZ12" s="16"/>
      <c r="BA12" s="16"/>
      <c r="BB12" s="17">
        <v>45800</v>
      </c>
      <c r="BC12" s="17" t="s">
        <v>223</v>
      </c>
      <c r="BD12" s="16" t="s">
        <v>224</v>
      </c>
      <c r="BE12" s="16" t="s">
        <v>233</v>
      </c>
      <c r="BF12" s="22" t="s">
        <v>71</v>
      </c>
      <c r="BG12" s="23"/>
      <c r="BH12" s="24"/>
      <c r="BI12" s="16" t="s">
        <v>234</v>
      </c>
      <c r="BJ12" s="16" t="s">
        <v>235</v>
      </c>
      <c r="BK12" s="24">
        <v>0</v>
      </c>
      <c r="BL12" s="16" t="s">
        <v>236</v>
      </c>
    </row>
  </sheetData>
  <mergeCells count="4">
    <mergeCell ref="A1:F1"/>
    <mergeCell ref="A2:F2"/>
    <mergeCell ref="A3:E3"/>
    <mergeCell ref="A4:E4"/>
  </mergeCells>
  <dataValidations count="5">
    <dataValidation type="list" allowBlank="1" showInputMessage="1" showErrorMessage="1" sqref="BD6:BD12">
      <formula1>"Visited,Not Visited"</formula1>
    </dataValidation>
    <dataValidation type="list" allowBlank="1" showInputMessage="1" showErrorMessage="1" sqref="BE6:BE12">
      <formula1>"Borrower,Borrower Not Available,Borrower Migrated,Borrower Family Member"</formula1>
    </dataValidation>
    <dataValidation type="list" allowBlank="1" showInputMessage="1" showErrorMessage="1" sqref="BF6:BF12">
      <formula1>"Available,Not Available"</formula1>
    </dataValidation>
    <dataValidation type="list" allowBlank="1" showInputMessage="1" showErrorMessage="1" sqref="BG6:BG12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2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261</v>
      </c>
    </row>
    <row r="2" spans="1:1">
      <c r="A2" s="2" t="s">
        <v>262</v>
      </c>
    </row>
    <row r="3" spans="1:1">
      <c r="A3" s="2" t="s">
        <v>263</v>
      </c>
    </row>
    <row r="4" spans="1:1">
      <c r="A4" s="2" t="s">
        <v>264</v>
      </c>
    </row>
    <row r="5" spans="1:1">
      <c r="A5" s="2" t="s">
        <v>265</v>
      </c>
    </row>
    <row r="6" spans="1:1">
      <c r="A6" s="2" t="s">
        <v>266</v>
      </c>
    </row>
    <row r="7" spans="1:1">
      <c r="A7" s="2" t="s">
        <v>267</v>
      </c>
    </row>
    <row r="8" spans="1:1">
      <c r="A8" s="2" t="s">
        <v>268</v>
      </c>
    </row>
    <row r="9" spans="1:1">
      <c r="A9" s="2" t="s">
        <v>269</v>
      </c>
    </row>
    <row r="10" spans="1:1">
      <c r="A10" s="2" t="s">
        <v>270</v>
      </c>
    </row>
    <row r="11" spans="1:1">
      <c r="A11" s="2" t="s">
        <v>271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2025-05-20T05:34:00Z</cp:lastPrinted>
  <dcterms:modified xsi:type="dcterms:W3CDTF">2025-05-28T22:41:58Z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7A36655C4BFC424A90C6DD856B7243DC_12</vt:lpwstr>
  </property>
  <property fmtid="{D5CDD505-2E9C-101B-9397-08002B2CF9AE}" pid="3" name="KSOProductBuildVer">
    <vt:lpwstr>1033-12.2.0.20326</vt:lpwstr>
  </property>
</Properties>
</file>