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omprakash_sharma_spandanasphoorty_com/Documents/Desktop/"/>
    </mc:Choice>
  </mc:AlternateContent>
  <xr:revisionPtr revIDLastSave="9" documentId="13_ncr:1_{73A88DA6-83E7-4909-9D20-AEADC2445FC4}" xr6:coauthVersionLast="47" xr6:coauthVersionMax="47" xr10:uidLastSave="{8AFFAF0C-7410-4C74-B756-6EF6D47AC7C5}"/>
  <bookViews>
    <workbookView xWindow="-108" yWindow="-108" windowWidth="23256" windowHeight="12456" tabRatio="78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Details'!$A$4:$W$7</definedName>
    <definedName name="_xlnm._FilterDatabase" localSheetId="0" hidden="1">'Fraud Investigation Report'!$A$4:$AD$4</definedName>
    <definedName name="_xlnm._FilterDatabase" localSheetId="4" hidden="1">'Loan Outstanding ReportDetailed'!$A$5:$BL$7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6" i="20"/>
  <c r="U7" i="20"/>
  <c r="U5" i="20"/>
  <c r="C23" i="23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</calcChain>
</file>

<file path=xl/sharedStrings.xml><?xml version="1.0" encoding="utf-8"?>
<sst xmlns="http://schemas.openxmlformats.org/spreadsheetml/2006/main" count="338" uniqueCount="249">
  <si>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</si>
  <si>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</si>
  <si>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</si>
  <si>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</si>
  <si>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</si>
  <si>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</si>
  <si>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</si>
  <si>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</si>
  <si>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</si>
  <si>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</si>
  <si>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</si>
  <si>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</si>
  <si>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</si>
  <si>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</si>
  <si>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</si>
  <si>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</si>
  <si>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</si>
  <si>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</si>
  <si>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</si>
  <si>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</si>
  <si>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</si>
  <si>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</si>
  <si>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</si>
  <si>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</si>
  <si>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</si>
  <si>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</si>
  <si>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</si>
  <si>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</si>
  <si>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</si>
  <si>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</si>
  <si>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</si>
  <si>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</si>
  <si>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</si>
  <si>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</si>
  <si>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</si>
  <si>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</si>
  <si>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</si>
  <si>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</si>
  <si>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</si>
  <si>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</si>
  <si>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</si>
  <si>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</si>
  <si>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</si>
  <si>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</si>
  <si>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</si>
  <si>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</si>
  <si>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</si>
  <si>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</si>
  <si>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</si>
  <si>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</si>
  <si>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</si>
  <si>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</si>
  <si>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</si>
  <si>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</si>
  <si>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</si>
  <si>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</si>
  <si>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</si>
  <si>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</si>
  <si>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</si>
  <si>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</si>
  <si>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</si>
  <si>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</si>
  <si>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</si>
  <si>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</si>
  <si>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</si>
  <si>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</si>
  <si>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</si>
  <si>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</si>
  <si>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</si>
  <si>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</si>
  <si>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</si>
  <si>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</si>
  <si>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</si>
  <si>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</si>
  <si>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</si>
  <si>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</si>
  <si>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</si>
  <si>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</si>
  <si>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</si>
  <si>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</si>
  <si>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</si>
  <si>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</si>
  <si>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</si>
  <si>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</si>
  <si>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</si>
  <si>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</si>
  <si>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</si>
  <si>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</si>
  <si>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</si>
  <si>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</si>
  <si>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</si>
  <si>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</si>
  <si>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</si>
  <si>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</si>
  <si>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</si>
  <si>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</si>
  <si>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</si>
  <si>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</si>
  <si>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</si>
  <si>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</si>
  <si>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</si>
  <si>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</si>
  <si>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</si>
  <si>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</si>
  <si>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</si>
  <si>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</si>
  <si>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</si>
  <si>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</si>
  <si>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</si>
  <si>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</si>
  <si>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</si>
  <si>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</si>
  <si>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</si>
  <si>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</si>
  <si>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</si>
  <si>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</si>
  <si>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</si>
  <si>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</si>
  <si>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</si>
  <si>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</si>
  <si>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</si>
  <si>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</si>
  <si>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</si>
  <si>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</si>
  <si>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</si>
  <si>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</si>
  <si>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</si>
  <si>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</si>
  <si>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</si>
  <si>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</si>
  <si>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</si>
  <si>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</si>
  <si>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</si>
  <si>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</si>
  <si>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</si>
  <si>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</si>
  <si>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</si>
  <si>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</si>
  <si>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</si>
  <si>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</si>
  <si>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</si>
  <si>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</si>
  <si>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</si>
  <si>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</si>
  <si>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</si>
  <si>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</si>
  <si>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</si>
  <si>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</si>
  <si>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</si>
  <si>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</si>
  <si>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</si>
  <si>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</si>
  <si>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</si>
  <si>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</si>
  <si>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</si>
  <si>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</si>
  <si>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</si>
  <si>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</si>
  <si>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</si>
  <si>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</si>
  <si>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</si>
  <si>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</si>
  <si>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</si>
  <si>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</si>
  <si>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</si>
  <si>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</si>
  <si>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</si>
  <si>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</si>
  <si>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</si>
  <si>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</si>
  <si>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</si>
  <si>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</si>
  <si>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</si>
  <si>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</si>
  <si>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</si>
  <si>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</si>
  <si>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</si>
  <si>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</si>
  <si>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</si>
  <si>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</si>
  <si>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</si>
  <si>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</si>
  <si>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</si>
  <si>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</si>
  <si>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</si>
  <si>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Rajasthan</t>
  </si>
  <si>
    <t>HINDU</t>
  </si>
  <si>
    <t>Agriculture &amp; Farming</t>
  </si>
  <si>
    <t>1</t>
  </si>
  <si>
    <t>OBC</t>
  </si>
  <si>
    <t>2</t>
  </si>
  <si>
    <t>Open</t>
  </si>
  <si>
    <t>Visited</t>
  </si>
  <si>
    <t>Not Available</t>
  </si>
  <si>
    <t>Borrower</t>
  </si>
  <si>
    <t>Available</t>
  </si>
  <si>
    <t>Yes</t>
  </si>
  <si>
    <t>Last Prepayment Date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</si>
  <si>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</si>
  <si>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Officer</t>
  </si>
  <si>
    <t>Pre-Closure</t>
  </si>
  <si>
    <t>Q1 25-26</t>
  </si>
  <si>
    <t>IA</t>
  </si>
  <si>
    <t>Completed-Report Submitted</t>
  </si>
  <si>
    <t>Absconding</t>
  </si>
  <si>
    <t>FIR Not Filled</t>
  </si>
  <si>
    <t>Jodhpur</t>
  </si>
  <si>
    <t>Bikaner</t>
  </si>
  <si>
    <t>Losal</t>
  </si>
  <si>
    <t>RJ3058</t>
  </si>
  <si>
    <t>Degana</t>
  </si>
  <si>
    <t>Manwa</t>
  </si>
  <si>
    <t>SF0096125</t>
  </si>
  <si>
    <t>Rahul Kumar Ghathala</t>
  </si>
  <si>
    <t>MANWA  710553</t>
  </si>
  <si>
    <t>710553 Manwa31</t>
  </si>
  <si>
    <t>Chetana</t>
  </si>
  <si>
    <t>SSF2883738</t>
  </si>
  <si>
    <t>SITAMUNI KUMARI</t>
  </si>
  <si>
    <t>Tue</t>
  </si>
  <si>
    <t xml:space="preserve">Jawla </t>
  </si>
  <si>
    <t>JAWLA  690834</t>
  </si>
  <si>
    <t>anju 3</t>
  </si>
  <si>
    <t>SID951376082348</t>
  </si>
  <si>
    <t>SITA DEVI</t>
  </si>
  <si>
    <t>Mon</t>
  </si>
  <si>
    <t>05-Dec-2022</t>
  </si>
  <si>
    <t>01-Nov-2024</t>
  </si>
  <si>
    <t/>
  </si>
  <si>
    <t>07-Aug-2023</t>
  </si>
  <si>
    <t>09-Apr-2025</t>
  </si>
  <si>
    <t>1-30 Days</t>
  </si>
  <si>
    <t>&gt;180</t>
  </si>
  <si>
    <t>Amit Kumar/SF0079084</t>
  </si>
  <si>
    <t>FN25-26-00580</t>
  </si>
  <si>
    <t>Manish Khadav</t>
  </si>
  <si>
    <t>SF0084236</t>
  </si>
  <si>
    <t>Pre-closure amount Misappropriation</t>
  </si>
  <si>
    <t>Installment</t>
  </si>
  <si>
    <t>Loan Card</t>
  </si>
  <si>
    <t>Digital Payment</t>
  </si>
  <si>
    <t>The pre-closure payment for borrower SITA DEVI (LAN - 352003371).
- The borrower has confirmed a pre-closure payment of ₹8,850, made to LO Manish Khadav (SF0084236) on April 28, 2025.
- However, this amount has not been posted in FIMO under the borrower's respective loan ID.
- Supporting documents and borrower confirmation are available for verification</t>
  </si>
  <si>
    <t>Borrower SITAMUNI KUMARI (LAN - 349329381).
- The borrower has confirmed an EMI payment of ₹2,400, made to LO Manish Khadav (SF0084236) on October 5, 2024.
- However, this amount has not been posted in FIMO under the borrower's respective loan ID.
- Supporting documents and borrower confirmation are available for verification</t>
  </si>
  <si>
    <t>Borrower SITAMUNI KUMARI (LAN - 349329381).
- The borrower has confirmed an EMI payment of ₹2,400, made to LO Manish Khadav (SF0084236) on September 5, 2024.
- However, this amount has not been posted in FIMO under the borrower's respective loan ID.
- Supporting documents and borrower confirmation are available for verification</t>
  </si>
  <si>
    <t>Manish Khadav/SF0084236</t>
  </si>
  <si>
    <t>The pre-closure payment for borrower SITA DEVI (LAN - 352003371).
- The borrower has confirmed a pre-closure payment of ₹8,850, made to LO Manish Khadav (SF0084236) on April 28, 2025.
- However, this amount has not been posted in FIMO under the borrower's respective loan ID.
- Supporting documents and borrower confirmation are available for verification.</t>
  </si>
  <si>
    <t>Borrower SITAMUNI KUMARI (LAN - 349329381).
- The borrower has confirmed an EMI payment of ₹4,800, made to LO Manish Khadav (SF0084236) on September 5, 2024 &amp; October 5 2024.
- However, this amount has not been posted in FIMO under the borrower's respective loan ID.
- Supporting documents and borrower confirmation are available for verification.</t>
  </si>
  <si>
    <t>Dear Team,
As per the findings of the Internal Audit (IA) Team during the verification conducted in May 2025, it has been observed that a fraud amounting to ₹13,650 has taken place.
Specifically, Loan Officer Manish Khadav (SF0084236) collected amounts from borrowers but failed to carry out the following actions:
- The collected amount was not posted in FIMO.
- The collected amount was not deposited at the branch.
- EMI &amp; Pre-closer totalling, collected from two borrowers, have not been recorded in FIMO.</t>
  </si>
  <si>
    <t>Collection Misappropriation/Pre-closure amount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</si>
</sst>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mm\ dd\ yy"/>
    <numFmt numFmtId="174" formatCode="dd/mm/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1" fillId="7" borderId="0" xfId="0" applyFont="1" applyFill="1"/>
    <xf numFmtId="0" fontId="6" fillId="7" borderId="0" xfId="0" applyFont="1" applyFill="1"/>
    <xf numFmtId="173" fontId="6" fillId="0" borderId="0" xfId="0" applyNumberFormat="1" applyFont="1"/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49" fontId="6" fillId="0" borderId="1" xfId="0" applyNumberFormat="1" applyFont="1" applyBorder="1" applyAlignment="1">
      <alignment horizontal="center" vertical="center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174" fontId="11" fillId="2" borderId="1" xfId="15" applyNumberFormat="1" applyFont="1" applyFill="1" applyBorder="1" applyAlignment="1" applyProtection="1">
      <alignment horizontal="center" vertical="center"/>
      <protection locked="0"/>
    </xf>
    <xf numFmtId="14" fontId="11" fillId="2" borderId="1" xfId="15" applyNumberFormat="1" applyFont="1" applyFill="1" applyBorder="1" applyAlignment="1" applyProtection="1">
      <alignment horizontal="center" vertical="center"/>
      <protection locked="0"/>
    </xf>
    <xf numFmtId="1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/>
    </xf>
    <xf numFmtId="166" fontId="11" fillId="0" borderId="1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168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vertical="center" wrapText="1"/>
    </xf>
    <xf numFmtId="15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>
      <alignment horizontal="center" vertical="center"/>
    </xf>
    <xf numFmtId="174" fontId="6" fillId="0" borderId="1" xfId="26" applyNumberFormat="1" applyFont="1" applyBorder="1" applyAlignment="1" applyProtection="1">
      <alignment horizontal="center" vertical="center"/>
      <protection locked="0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0" fontId="6" fillId="8" borderId="1" xfId="26" applyFont="1" applyFill="1" applyBorder="1" applyAlignment="1" applyProtection="1">
      <alignment horizontal="center" vertical="center"/>
      <protection locked="0"/>
    </xf>
    <xf numFmtId="172" fontId="6" fillId="0" borderId="1" xfId="26" applyNumberFormat="1" applyFont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Z1" zoomScaleNormal="100" workbookViewId="0">
      <selection activeCell="AC5" sqref="AC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5" t="s">
        <v>3</v>
      </c>
    </row>
    <row r="3" spans="1:30" ht="15.6" x14ac:dyDescent="0.3">
      <c r="A3" s="27" t="s">
        <v>173</v>
      </c>
      <c r="S3" s="125" t="s">
        <v>15</v>
      </c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14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83</v>
      </c>
      <c r="AA4" s="4" t="s">
        <v>75</v>
      </c>
      <c r="AB4" s="4" t="s">
        <v>76</v>
      </c>
      <c r="AC4" s="4" t="s">
        <v>18</v>
      </c>
      <c r="AD4" s="4" t="s">
        <v>74</v>
      </c>
    </row>
    <row r="5" spans="1:30" ht="179.4" x14ac:dyDescent="0.3">
      <c r="A5" s="89">
        <v>1</v>
      </c>
      <c r="B5" s="105" t="s">
        <v>201</v>
      </c>
      <c r="C5" s="106" t="s">
        <v>209</v>
      </c>
      <c r="D5" s="107" t="s">
        <v>210</v>
      </c>
      <c r="E5" s="103" t="s">
        <v>185</v>
      </c>
      <c r="F5" s="103" t="s">
        <v>184</v>
      </c>
      <c r="G5" s="108">
        <v>45786</v>
      </c>
      <c r="H5" s="109" t="s">
        <v>202</v>
      </c>
      <c r="I5" s="108">
        <v>45789</v>
      </c>
      <c r="J5" s="102" t="s">
        <v>234</v>
      </c>
      <c r="K5" s="110">
        <v>1</v>
      </c>
      <c r="L5" s="111">
        <v>8850</v>
      </c>
      <c r="M5" s="111">
        <v>0</v>
      </c>
      <c r="N5" s="85" t="s">
        <v>235</v>
      </c>
      <c r="O5" s="112" t="s">
        <v>199</v>
      </c>
      <c r="P5" s="112" t="s">
        <v>236</v>
      </c>
      <c r="Q5" s="113" t="s">
        <v>204</v>
      </c>
      <c r="R5" s="108">
        <v>45774</v>
      </c>
      <c r="S5" s="113" t="s">
        <v>237</v>
      </c>
      <c r="T5" s="112" t="s">
        <v>248</v>
      </c>
      <c r="U5" s="77" t="s">
        <v>203</v>
      </c>
      <c r="V5" s="108">
        <v>45790</v>
      </c>
      <c r="W5" s="108">
        <v>45791</v>
      </c>
      <c r="X5" s="114">
        <v>2</v>
      </c>
      <c r="Y5" s="96">
        <v>13650</v>
      </c>
      <c r="Z5" s="15">
        <v>0</v>
      </c>
      <c r="AA5" s="16">
        <f>Y5-Z5</f>
        <v>13650</v>
      </c>
      <c r="AB5" s="89">
        <v>2</v>
      </c>
      <c r="AC5" s="116">
        <v>45792</v>
      </c>
      <c r="AD5" s="115" t="s">
        <v>247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sqref="C5" xr:uid="{7059E9A9-1FBF-43A7-B9BF-F708122A4386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23" sqref="E2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9" t="s">
        <v>2</v>
      </c>
      <c r="B1" s="140"/>
      <c r="C1" s="140"/>
      <c r="D1" s="140"/>
      <c r="E1" s="141"/>
    </row>
    <row r="2" spans="1:5" ht="18" x14ac:dyDescent="0.35">
      <c r="A2" s="37"/>
      <c r="B2" s="142" t="s">
        <v>3</v>
      </c>
      <c r="C2" s="142"/>
      <c r="D2" s="142"/>
      <c r="E2" s="38"/>
    </row>
    <row r="3" spans="1:5" ht="14.4" x14ac:dyDescent="0.3">
      <c r="A3" s="39" t="s">
        <v>1</v>
      </c>
      <c r="B3" s="39" t="s">
        <v>0</v>
      </c>
      <c r="C3" s="39" t="s">
        <v>101</v>
      </c>
      <c r="D3" s="39" t="s">
        <v>102</v>
      </c>
      <c r="E3" s="39" t="s">
        <v>103</v>
      </c>
    </row>
    <row r="4" spans="1:5" ht="24" customHeight="1" x14ac:dyDescent="0.3">
      <c r="A4" s="72"/>
      <c r="B4" s="73"/>
      <c r="C4" s="73"/>
      <c r="D4" s="73"/>
      <c r="E4" s="73"/>
    </row>
    <row r="5" spans="1:5" ht="35.25" customHeight="1" x14ac:dyDescent="0.3">
      <c r="A5" s="40" t="s">
        <v>5</v>
      </c>
      <c r="B5" s="40" t="s">
        <v>104</v>
      </c>
      <c r="C5" s="40" t="s">
        <v>105</v>
      </c>
      <c r="D5" s="40" t="s">
        <v>106</v>
      </c>
      <c r="E5" s="40" t="s">
        <v>107</v>
      </c>
    </row>
    <row r="6" spans="1:5" ht="25.5" customHeight="1" x14ac:dyDescent="0.3">
      <c r="A6" s="74"/>
      <c r="B6" s="41"/>
      <c r="C6" s="41"/>
      <c r="D6" s="41"/>
      <c r="E6" s="42"/>
    </row>
    <row r="7" spans="1:5" ht="15.6" x14ac:dyDescent="0.3">
      <c r="A7" s="143" t="s">
        <v>108</v>
      </c>
      <c r="B7" s="144"/>
      <c r="C7" s="144"/>
      <c r="D7" s="144"/>
      <c r="E7" s="144"/>
    </row>
    <row r="8" spans="1:5" ht="15" customHeight="1" x14ac:dyDescent="0.3">
      <c r="A8" s="145" t="s">
        <v>109</v>
      </c>
      <c r="B8" s="147" t="s">
        <v>164</v>
      </c>
      <c r="C8" s="148"/>
      <c r="D8" s="149" t="s">
        <v>110</v>
      </c>
      <c r="E8" s="150"/>
    </row>
    <row r="9" spans="1:5" ht="14.4" x14ac:dyDescent="0.3">
      <c r="A9" s="146"/>
      <c r="B9" s="43" t="s">
        <v>111</v>
      </c>
      <c r="C9" s="44" t="s">
        <v>112</v>
      </c>
      <c r="D9" s="44" t="s">
        <v>111</v>
      </c>
      <c r="E9" s="44" t="s">
        <v>112</v>
      </c>
    </row>
    <row r="10" spans="1:5" ht="14.4" x14ac:dyDescent="0.3">
      <c r="A10" s="45">
        <v>2000</v>
      </c>
      <c r="B10" s="46"/>
      <c r="C10" s="47">
        <f>B10*A10</f>
        <v>0</v>
      </c>
      <c r="D10" s="46"/>
      <c r="E10" s="47">
        <f>D10*A10</f>
        <v>0</v>
      </c>
    </row>
    <row r="11" spans="1:5" ht="14.4" x14ac:dyDescent="0.3">
      <c r="A11" s="48">
        <v>500</v>
      </c>
      <c r="B11" s="49"/>
      <c r="C11" s="47">
        <f t="shared" ref="C11:C17" si="0">B11*A11</f>
        <v>0</v>
      </c>
      <c r="D11" s="49"/>
      <c r="E11" s="47">
        <f t="shared" ref="E11:E17" si="1">D11*A11</f>
        <v>0</v>
      </c>
    </row>
    <row r="12" spans="1:5" ht="14.4" x14ac:dyDescent="0.3">
      <c r="A12" s="48">
        <v>200</v>
      </c>
      <c r="B12" s="49"/>
      <c r="C12" s="47">
        <f t="shared" si="0"/>
        <v>0</v>
      </c>
      <c r="D12" s="49"/>
      <c r="E12" s="47">
        <f t="shared" si="1"/>
        <v>0</v>
      </c>
    </row>
    <row r="13" spans="1:5" ht="14.4" x14ac:dyDescent="0.3">
      <c r="A13" s="48">
        <v>100</v>
      </c>
      <c r="B13" s="49"/>
      <c r="C13" s="47">
        <f t="shared" si="0"/>
        <v>0</v>
      </c>
      <c r="D13" s="49"/>
      <c r="E13" s="47">
        <f t="shared" si="1"/>
        <v>0</v>
      </c>
    </row>
    <row r="14" spans="1:5" ht="14.4" x14ac:dyDescent="0.3">
      <c r="A14" s="48">
        <v>50</v>
      </c>
      <c r="B14" s="49"/>
      <c r="C14" s="47">
        <f t="shared" si="0"/>
        <v>0</v>
      </c>
      <c r="D14" s="49"/>
      <c r="E14" s="47">
        <f t="shared" si="1"/>
        <v>0</v>
      </c>
    </row>
    <row r="15" spans="1:5" ht="14.4" x14ac:dyDescent="0.3">
      <c r="A15" s="48">
        <v>20</v>
      </c>
      <c r="B15" s="49"/>
      <c r="C15" s="47">
        <f t="shared" si="0"/>
        <v>0</v>
      </c>
      <c r="D15" s="49"/>
      <c r="E15" s="47">
        <f t="shared" si="1"/>
        <v>0</v>
      </c>
    </row>
    <row r="16" spans="1:5" ht="14.4" x14ac:dyDescent="0.3">
      <c r="A16" s="48">
        <v>10</v>
      </c>
      <c r="B16" s="49"/>
      <c r="C16" s="47">
        <f t="shared" si="0"/>
        <v>0</v>
      </c>
      <c r="D16" s="49"/>
      <c r="E16" s="47">
        <f t="shared" si="1"/>
        <v>0</v>
      </c>
    </row>
    <row r="17" spans="1:5" ht="14.4" x14ac:dyDescent="0.3">
      <c r="A17" s="48">
        <v>5</v>
      </c>
      <c r="B17" s="49"/>
      <c r="C17" s="47">
        <f t="shared" si="0"/>
        <v>0</v>
      </c>
      <c r="D17" s="49"/>
      <c r="E17" s="47">
        <f t="shared" si="1"/>
        <v>0</v>
      </c>
    </row>
    <row r="18" spans="1:5" ht="14.4" x14ac:dyDescent="0.3">
      <c r="A18" s="50" t="s">
        <v>113</v>
      </c>
      <c r="B18" s="51"/>
      <c r="C18" s="47">
        <f>B18</f>
        <v>0</v>
      </c>
      <c r="D18" s="51"/>
      <c r="E18" s="52">
        <f>D18</f>
        <v>0</v>
      </c>
    </row>
    <row r="19" spans="1:5" ht="14.4" x14ac:dyDescent="0.3">
      <c r="A19" s="53"/>
      <c r="B19" s="54" t="s">
        <v>114</v>
      </c>
      <c r="C19" s="55">
        <f>SUM(C10:C18)</f>
        <v>0</v>
      </c>
      <c r="D19" s="54" t="s">
        <v>114</v>
      </c>
      <c r="E19" s="55">
        <f>SUM(E10:E18)</f>
        <v>0</v>
      </c>
    </row>
    <row r="20" spans="1:5" ht="26.1" customHeight="1" x14ac:dyDescent="0.3">
      <c r="A20" s="151" t="s">
        <v>171</v>
      </c>
      <c r="B20" s="152"/>
      <c r="C20" s="56"/>
      <c r="D20" s="57" t="s">
        <v>163</v>
      </c>
      <c r="E20" s="58"/>
    </row>
    <row r="21" spans="1:5" ht="26.1" customHeight="1" x14ac:dyDescent="0.3">
      <c r="A21" s="153" t="s">
        <v>146</v>
      </c>
      <c r="B21" s="154"/>
      <c r="C21" s="58"/>
      <c r="D21" s="57" t="s">
        <v>149</v>
      </c>
      <c r="E21" s="58"/>
    </row>
    <row r="22" spans="1:5" ht="26.1" customHeight="1" x14ac:dyDescent="0.3">
      <c r="A22" s="153" t="s">
        <v>115</v>
      </c>
      <c r="B22" s="154"/>
      <c r="C22" s="58"/>
      <c r="D22" s="59" t="s">
        <v>116</v>
      </c>
      <c r="E22" s="58"/>
    </row>
    <row r="23" spans="1:5" ht="26.1" customHeight="1" x14ac:dyDescent="0.3">
      <c r="A23" s="153" t="s">
        <v>117</v>
      </c>
      <c r="B23" s="154"/>
      <c r="C23" s="91">
        <f>(C19+C21)-(E20+E21)-E19</f>
        <v>0</v>
      </c>
      <c r="D23" s="93" t="s">
        <v>172</v>
      </c>
      <c r="E23" s="94"/>
    </row>
    <row r="24" spans="1:5" ht="82.5" customHeight="1" x14ac:dyDescent="0.3">
      <c r="A24" s="57" t="s">
        <v>118</v>
      </c>
      <c r="B24" s="138"/>
      <c r="C24" s="138"/>
      <c r="D24" s="138"/>
      <c r="E24" s="138"/>
    </row>
    <row r="25" spans="1:5" ht="57.75" customHeight="1" x14ac:dyDescent="0.3">
      <c r="A25" s="60" t="s">
        <v>119</v>
      </c>
      <c r="B25" s="132"/>
      <c r="C25" s="132"/>
      <c r="D25" s="132"/>
      <c r="E25" s="132"/>
    </row>
    <row r="26" spans="1:5" ht="37.5" customHeight="1" x14ac:dyDescent="0.3">
      <c r="A26" s="61" t="s">
        <v>120</v>
      </c>
      <c r="B26" s="61" t="s">
        <v>121</v>
      </c>
      <c r="C26" s="61" t="s">
        <v>122</v>
      </c>
      <c r="D26" s="61" t="s">
        <v>123</v>
      </c>
      <c r="E26" s="61" t="s">
        <v>124</v>
      </c>
    </row>
    <row r="27" spans="1:5" ht="27.75" customHeight="1" x14ac:dyDescent="0.3">
      <c r="A27" s="73"/>
      <c r="B27" s="73"/>
      <c r="C27" s="75"/>
      <c r="D27" s="75"/>
      <c r="E27" s="75"/>
    </row>
    <row r="28" spans="1:5" ht="14.4" x14ac:dyDescent="0.3">
      <c r="A28" s="133" t="s">
        <v>125</v>
      </c>
      <c r="B28" s="133"/>
      <c r="C28" s="133" t="s">
        <v>126</v>
      </c>
      <c r="D28" s="133"/>
      <c r="E28" s="133"/>
    </row>
    <row r="29" spans="1:5" ht="14.4" x14ac:dyDescent="0.3">
      <c r="A29" s="134"/>
      <c r="B29" s="134"/>
      <c r="C29" s="135"/>
      <c r="D29" s="135"/>
      <c r="E29" s="135"/>
    </row>
    <row r="30" spans="1:5" ht="42.75" customHeight="1" x14ac:dyDescent="0.3">
      <c r="A30" s="134"/>
      <c r="B30" s="134"/>
      <c r="C30" s="135"/>
      <c r="D30" s="135"/>
      <c r="E30" s="135"/>
    </row>
    <row r="31" spans="1:5" ht="21.75" customHeight="1" x14ac:dyDescent="0.3">
      <c r="A31" s="62"/>
      <c r="B31" s="62"/>
      <c r="C31" s="62"/>
      <c r="D31" s="62"/>
      <c r="E31" s="63"/>
    </row>
    <row r="32" spans="1:5" ht="24.75" customHeight="1" x14ac:dyDescent="0.3">
      <c r="A32" s="64" t="s">
        <v>127</v>
      </c>
      <c r="B32" s="65"/>
      <c r="C32" s="64" t="s">
        <v>128</v>
      </c>
      <c r="D32" s="136"/>
      <c r="E32" s="137"/>
    </row>
    <row r="33" spans="1:5" ht="18" customHeight="1" x14ac:dyDescent="0.3">
      <c r="A33" s="64" t="s">
        <v>129</v>
      </c>
      <c r="B33" s="65"/>
      <c r="C33" s="66" t="s">
        <v>130</v>
      </c>
      <c r="D33" s="126" t="s">
        <v>137</v>
      </c>
      <c r="E33" s="127"/>
    </row>
    <row r="34" spans="1:5" ht="27.6" x14ac:dyDescent="0.3">
      <c r="A34" s="66" t="s">
        <v>131</v>
      </c>
      <c r="B34" s="65"/>
      <c r="C34" s="66" t="s">
        <v>132</v>
      </c>
      <c r="D34" s="128"/>
      <c r="E34" s="129"/>
    </row>
    <row r="35" spans="1:5" ht="27.6" x14ac:dyDescent="0.3">
      <c r="A35" s="66" t="s">
        <v>133</v>
      </c>
      <c r="B35" s="65"/>
      <c r="C35" s="66" t="s">
        <v>134</v>
      </c>
      <c r="D35" s="128"/>
      <c r="E35" s="129"/>
    </row>
    <row r="36" spans="1:5" ht="25.5" customHeight="1" x14ac:dyDescent="0.3">
      <c r="A36" s="67" t="s">
        <v>135</v>
      </c>
      <c r="B36" s="68"/>
      <c r="C36" s="67" t="s">
        <v>136</v>
      </c>
      <c r="D36" s="130"/>
      <c r="E36" s="131"/>
    </row>
    <row r="37" spans="1:5" ht="15" customHeight="1" x14ac:dyDescent="0.3">
      <c r="A37" s="69"/>
      <c r="B37" s="70"/>
      <c r="C37" s="70"/>
      <c r="D37" s="70"/>
      <c r="E37" s="71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N5" sqref="N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</row>
    <row r="2" spans="1:20" ht="18" x14ac:dyDescent="0.3">
      <c r="A2" s="2" t="s">
        <v>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0" x14ac:dyDescent="0.3">
      <c r="A3" s="80" t="s">
        <v>141</v>
      </c>
      <c r="B3" s="81"/>
      <c r="C3" s="81"/>
      <c r="D3" s="81"/>
      <c r="E3" s="81"/>
      <c r="F3" s="81"/>
      <c r="G3" s="81"/>
      <c r="H3" s="155" t="s">
        <v>142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87"/>
      <c r="T3" s="82"/>
    </row>
    <row r="4" spans="1:20" ht="41.4" x14ac:dyDescent="0.3">
      <c r="A4" s="83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88" t="s">
        <v>154</v>
      </c>
    </row>
    <row r="5" spans="1:20" x14ac:dyDescent="0.3">
      <c r="A5" s="84">
        <v>1</v>
      </c>
      <c r="B5" s="3" t="s">
        <v>209</v>
      </c>
      <c r="C5" s="85" t="s">
        <v>210</v>
      </c>
      <c r="D5" s="85" t="s">
        <v>235</v>
      </c>
      <c r="E5" s="85" t="s">
        <v>236</v>
      </c>
      <c r="F5" s="85" t="s">
        <v>199</v>
      </c>
      <c r="G5" s="102" t="s">
        <v>234</v>
      </c>
      <c r="H5" s="95">
        <v>0</v>
      </c>
      <c r="I5" s="95">
        <v>4800</v>
      </c>
      <c r="J5" s="95">
        <v>0</v>
      </c>
      <c r="K5" s="95">
        <v>8850</v>
      </c>
      <c r="L5" s="95">
        <v>0</v>
      </c>
      <c r="M5" s="95">
        <v>0</v>
      </c>
      <c r="N5" s="95">
        <v>0</v>
      </c>
      <c r="O5" s="95">
        <v>0</v>
      </c>
      <c r="P5" s="16">
        <f>SUM(H5:O5)</f>
        <v>13650</v>
      </c>
      <c r="Q5" s="95">
        <v>0</v>
      </c>
      <c r="R5" s="16">
        <f>P5-Q5</f>
        <v>13650</v>
      </c>
      <c r="S5" s="86"/>
      <c r="T5" s="76" t="s">
        <v>205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743F3FC8-63AB-4A86-8FE2-13DB4311687D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81"/>
  <sheetViews>
    <sheetView showGridLines="0" zoomScaleNormal="100" workbookViewId="0">
      <pane ySplit="4" topLeftCell="A5" activePane="bottomLeft" state="frozen"/>
      <selection pane="bottomLeft" activeCell="A8" sqref="A8"/>
    </sheetView>
  </sheetViews>
  <sheetFormatPr defaultColWidth="8.77734375" defaultRowHeight="13.8" x14ac:dyDescent="0.3"/>
  <cols>
    <col min="1" max="1" width="8.77734375" style="19"/>
    <col min="2" max="2" width="15.77734375" style="19" customWidth="1"/>
    <col min="3" max="5" width="18.77734375" style="19" customWidth="1"/>
    <col min="6" max="6" width="19.5546875" style="19" customWidth="1"/>
    <col min="7" max="7" width="21" style="19" customWidth="1"/>
    <col min="8" max="8" width="23" style="19" customWidth="1"/>
    <col min="9" max="10" width="16" style="19" customWidth="1"/>
    <col min="11" max="11" width="14.77734375" style="19" customWidth="1"/>
    <col min="12" max="12" width="17.21875" style="19" customWidth="1"/>
    <col min="13" max="13" width="18.77734375" style="101" customWidth="1"/>
    <col min="14" max="14" width="17.77734375" style="19" customWidth="1"/>
    <col min="15" max="15" width="17.21875" style="19" customWidth="1"/>
    <col min="16" max="18" width="17.44140625" style="19" customWidth="1"/>
    <col min="19" max="19" width="20.21875" style="19" customWidth="1"/>
    <col min="20" max="20" width="20.5546875" style="19" customWidth="1"/>
    <col min="21" max="22" width="16" style="19" customWidth="1"/>
    <col min="23" max="23" width="43.77734375" style="19" customWidth="1"/>
    <col min="24" max="16384" width="8.77734375" style="19"/>
  </cols>
  <sheetData>
    <row r="1" spans="1:23" ht="18" x14ac:dyDescent="0.3">
      <c r="A1" s="2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1"/>
    </row>
    <row r="2" spans="1:23" ht="15.6" x14ac:dyDescent="0.3">
      <c r="A2" s="25" t="s">
        <v>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1"/>
    </row>
    <row r="3" spans="1:23" x14ac:dyDescent="0.3">
      <c r="A3" s="22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8"/>
      <c r="N3" s="23"/>
      <c r="O3" s="23"/>
      <c r="P3" s="20"/>
      <c r="Q3" s="20"/>
      <c r="R3" s="20"/>
      <c r="S3" s="23"/>
      <c r="T3" s="23"/>
      <c r="U3" s="23"/>
      <c r="V3" s="23"/>
      <c r="W3" s="24"/>
    </row>
    <row r="4" spans="1:23" ht="41.4" x14ac:dyDescent="0.3">
      <c r="A4" s="8" t="s">
        <v>4</v>
      </c>
      <c r="B4" s="9" t="s">
        <v>86</v>
      </c>
      <c r="C4" s="9" t="s">
        <v>85</v>
      </c>
      <c r="D4" s="10" t="s">
        <v>24</v>
      </c>
      <c r="E4" s="10" t="s">
        <v>84</v>
      </c>
      <c r="F4" s="10" t="s">
        <v>87</v>
      </c>
      <c r="G4" s="10" t="s">
        <v>179</v>
      </c>
      <c r="H4" s="10" t="s">
        <v>88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77</v>
      </c>
      <c r="S4" s="9" t="s">
        <v>78</v>
      </c>
      <c r="T4" s="9" t="s">
        <v>79</v>
      </c>
      <c r="U4" s="9" t="s">
        <v>80</v>
      </c>
      <c r="V4" s="92" t="s">
        <v>170</v>
      </c>
      <c r="W4" s="9" t="s">
        <v>34</v>
      </c>
    </row>
    <row r="5" spans="1:23" x14ac:dyDescent="0.3">
      <c r="A5" s="119">
        <v>1</v>
      </c>
      <c r="B5" s="103" t="s">
        <v>209</v>
      </c>
      <c r="C5" s="103" t="s">
        <v>210</v>
      </c>
      <c r="D5" s="102" t="s">
        <v>234</v>
      </c>
      <c r="E5" s="120">
        <v>45790</v>
      </c>
      <c r="F5" s="103" t="s">
        <v>235</v>
      </c>
      <c r="G5" s="103" t="s">
        <v>236</v>
      </c>
      <c r="H5" s="107" t="s">
        <v>199</v>
      </c>
      <c r="I5" s="103" t="s">
        <v>214</v>
      </c>
      <c r="J5" s="103" t="s">
        <v>217</v>
      </c>
      <c r="K5" s="103" t="s">
        <v>218</v>
      </c>
      <c r="L5" s="103">
        <v>349329381</v>
      </c>
      <c r="M5" s="118">
        <v>44851</v>
      </c>
      <c r="N5" s="104">
        <v>40040</v>
      </c>
      <c r="O5" s="104">
        <v>2400</v>
      </c>
      <c r="P5" s="121" t="s">
        <v>238</v>
      </c>
      <c r="Q5" s="120">
        <v>45540</v>
      </c>
      <c r="R5" s="107">
        <v>2400</v>
      </c>
      <c r="S5" s="107">
        <v>0</v>
      </c>
      <c r="T5" s="107">
        <v>0</v>
      </c>
      <c r="U5" s="122">
        <f>R5-S5-T5</f>
        <v>2400</v>
      </c>
      <c r="V5" s="89" t="s">
        <v>239</v>
      </c>
      <c r="W5" s="124" t="s">
        <v>243</v>
      </c>
    </row>
    <row r="6" spans="1:23" x14ac:dyDescent="0.3">
      <c r="A6" s="119">
        <v>2</v>
      </c>
      <c r="B6" s="103" t="s">
        <v>209</v>
      </c>
      <c r="C6" s="103" t="s">
        <v>210</v>
      </c>
      <c r="D6" s="102" t="s">
        <v>234</v>
      </c>
      <c r="E6" s="120">
        <v>45790</v>
      </c>
      <c r="F6" s="103" t="s">
        <v>235</v>
      </c>
      <c r="G6" s="103" t="s">
        <v>236</v>
      </c>
      <c r="H6" s="107" t="s">
        <v>199</v>
      </c>
      <c r="I6" s="103" t="s">
        <v>214</v>
      </c>
      <c r="J6" s="103" t="s">
        <v>217</v>
      </c>
      <c r="K6" s="103" t="s">
        <v>218</v>
      </c>
      <c r="L6" s="103">
        <v>349329381</v>
      </c>
      <c r="M6" s="118">
        <v>44851</v>
      </c>
      <c r="N6" s="104">
        <v>40040</v>
      </c>
      <c r="O6" s="104">
        <v>2400</v>
      </c>
      <c r="P6" s="121" t="s">
        <v>238</v>
      </c>
      <c r="Q6" s="120">
        <v>45570</v>
      </c>
      <c r="R6" s="107">
        <v>2400</v>
      </c>
      <c r="S6" s="107">
        <v>0</v>
      </c>
      <c r="T6" s="107">
        <v>0</v>
      </c>
      <c r="U6" s="122">
        <f t="shared" ref="U6:U7" si="0">R6-S6-T6</f>
        <v>2400</v>
      </c>
      <c r="V6" s="89" t="s">
        <v>239</v>
      </c>
      <c r="W6" s="124" t="s">
        <v>242</v>
      </c>
    </row>
    <row r="7" spans="1:23" x14ac:dyDescent="0.3">
      <c r="A7" s="119">
        <v>3</v>
      </c>
      <c r="B7" s="103" t="s">
        <v>209</v>
      </c>
      <c r="C7" s="103" t="s">
        <v>210</v>
      </c>
      <c r="D7" s="102" t="s">
        <v>234</v>
      </c>
      <c r="E7" s="120">
        <v>45790</v>
      </c>
      <c r="F7" s="103" t="s">
        <v>235</v>
      </c>
      <c r="G7" s="103" t="s">
        <v>236</v>
      </c>
      <c r="H7" s="107" t="s">
        <v>199</v>
      </c>
      <c r="I7" s="103" t="s">
        <v>221</v>
      </c>
      <c r="J7" s="103" t="s">
        <v>223</v>
      </c>
      <c r="K7" s="103" t="s">
        <v>224</v>
      </c>
      <c r="L7" s="103">
        <v>352003371</v>
      </c>
      <c r="M7" s="118">
        <v>45105</v>
      </c>
      <c r="N7" s="104">
        <v>52000</v>
      </c>
      <c r="O7" s="123">
        <v>2780</v>
      </c>
      <c r="P7" s="121" t="s">
        <v>200</v>
      </c>
      <c r="Q7" s="120">
        <v>45775</v>
      </c>
      <c r="R7" s="107">
        <v>8850</v>
      </c>
      <c r="S7" s="107">
        <v>0</v>
      </c>
      <c r="T7" s="107">
        <v>0</v>
      </c>
      <c r="U7" s="122">
        <f t="shared" si="0"/>
        <v>8850</v>
      </c>
      <c r="V7" s="89" t="s">
        <v>240</v>
      </c>
      <c r="W7" s="124" t="s">
        <v>241</v>
      </c>
    </row>
    <row r="8" spans="1:23" x14ac:dyDescent="0.3">
      <c r="M8" s="19"/>
    </row>
    <row r="9" spans="1:23" x14ac:dyDescent="0.3">
      <c r="M9" s="19"/>
    </row>
    <row r="10" spans="1:23" x14ac:dyDescent="0.3">
      <c r="M10" s="19"/>
    </row>
    <row r="11" spans="1:23" x14ac:dyDescent="0.3">
      <c r="M11" s="19"/>
    </row>
    <row r="12" spans="1:23" x14ac:dyDescent="0.3">
      <c r="M12" s="19"/>
    </row>
    <row r="13" spans="1:23" x14ac:dyDescent="0.3">
      <c r="M13" s="19"/>
    </row>
    <row r="14" spans="1:23" x14ac:dyDescent="0.3">
      <c r="M14" s="19"/>
    </row>
    <row r="15" spans="1:23" x14ac:dyDescent="0.3">
      <c r="M15" s="19"/>
    </row>
    <row r="16" spans="1:23" x14ac:dyDescent="0.3">
      <c r="M16" s="19"/>
    </row>
    <row r="17" spans="13:13" x14ac:dyDescent="0.3">
      <c r="M17" s="19"/>
    </row>
    <row r="18" spans="13:13" x14ac:dyDescent="0.3">
      <c r="M18" s="19"/>
    </row>
    <row r="19" spans="13:13" x14ac:dyDescent="0.3">
      <c r="M19" s="19"/>
    </row>
    <row r="20" spans="13:13" x14ac:dyDescent="0.3">
      <c r="M20" s="19"/>
    </row>
    <row r="21" spans="13:13" x14ac:dyDescent="0.3">
      <c r="M21" s="19"/>
    </row>
    <row r="22" spans="13:13" x14ac:dyDescent="0.3">
      <c r="M22" s="19"/>
    </row>
    <row r="23" spans="13:13" x14ac:dyDescent="0.3">
      <c r="M23" s="19"/>
    </row>
    <row r="24" spans="13:13" x14ac:dyDescent="0.3">
      <c r="M24" s="19"/>
    </row>
    <row r="25" spans="13:13" x14ac:dyDescent="0.3">
      <c r="M25" s="19"/>
    </row>
    <row r="26" spans="13:13" x14ac:dyDescent="0.3">
      <c r="M26" s="19"/>
    </row>
    <row r="27" spans="13:13" x14ac:dyDescent="0.3">
      <c r="M27" s="19"/>
    </row>
    <row r="28" spans="13:13" x14ac:dyDescent="0.3">
      <c r="M28" s="19"/>
    </row>
    <row r="29" spans="13:13" x14ac:dyDescent="0.3">
      <c r="M29" s="19"/>
    </row>
    <row r="30" spans="13:13" x14ac:dyDescent="0.3">
      <c r="M30" s="19"/>
    </row>
    <row r="31" spans="13:13" x14ac:dyDescent="0.3">
      <c r="M31" s="19"/>
    </row>
    <row r="32" spans="13:13" x14ac:dyDescent="0.3">
      <c r="M32" s="19"/>
    </row>
    <row r="33" spans="13:13" x14ac:dyDescent="0.3">
      <c r="M33" s="19"/>
    </row>
    <row r="34" spans="13:13" x14ac:dyDescent="0.3">
      <c r="M34" s="19"/>
    </row>
    <row r="35" spans="13:13" x14ac:dyDescent="0.3">
      <c r="M35" s="19"/>
    </row>
    <row r="36" spans="13:13" x14ac:dyDescent="0.3">
      <c r="M36" s="19"/>
    </row>
    <row r="37" spans="13:13" x14ac:dyDescent="0.3">
      <c r="M37" s="19"/>
    </row>
    <row r="38" spans="13:13" x14ac:dyDescent="0.3">
      <c r="M38" s="19"/>
    </row>
    <row r="39" spans="13:13" x14ac:dyDescent="0.3">
      <c r="M39" s="19"/>
    </row>
    <row r="40" spans="13:13" x14ac:dyDescent="0.3">
      <c r="M40" s="19"/>
    </row>
    <row r="41" spans="13:13" x14ac:dyDescent="0.3">
      <c r="M41" s="19"/>
    </row>
    <row r="42" spans="13:13" x14ac:dyDescent="0.3">
      <c r="M42" s="19"/>
    </row>
    <row r="43" spans="13:13" x14ac:dyDescent="0.3">
      <c r="M43" s="19"/>
    </row>
    <row r="44" spans="13:13" x14ac:dyDescent="0.3">
      <c r="M44" s="19"/>
    </row>
    <row r="45" spans="13:13" x14ac:dyDescent="0.3">
      <c r="M45" s="19"/>
    </row>
    <row r="46" spans="13:13" x14ac:dyDescent="0.3">
      <c r="M46" s="19"/>
    </row>
    <row r="47" spans="13:13" x14ac:dyDescent="0.3">
      <c r="M47" s="19"/>
    </row>
    <row r="48" spans="13:13" x14ac:dyDescent="0.3">
      <c r="M48" s="19"/>
    </row>
    <row r="49" spans="13:13" x14ac:dyDescent="0.3">
      <c r="M49" s="19"/>
    </row>
    <row r="50" spans="13:13" x14ac:dyDescent="0.3">
      <c r="M50" s="19"/>
    </row>
    <row r="51" spans="13:13" x14ac:dyDescent="0.3">
      <c r="M51" s="19"/>
    </row>
    <row r="52" spans="13:13" x14ac:dyDescent="0.3">
      <c r="M52" s="19"/>
    </row>
    <row r="53" spans="13:13" x14ac:dyDescent="0.3">
      <c r="M53" s="19"/>
    </row>
    <row r="54" spans="13:13" x14ac:dyDescent="0.3">
      <c r="M54" s="19"/>
    </row>
    <row r="55" spans="13:13" x14ac:dyDescent="0.3">
      <c r="M55" s="19"/>
    </row>
    <row r="56" spans="13:13" x14ac:dyDescent="0.3">
      <c r="M56" s="19"/>
    </row>
    <row r="57" spans="13:13" x14ac:dyDescent="0.3">
      <c r="M57" s="19"/>
    </row>
    <row r="58" spans="13:13" x14ac:dyDescent="0.3">
      <c r="M58" s="19"/>
    </row>
    <row r="59" spans="13:13" x14ac:dyDescent="0.3">
      <c r="M59" s="19"/>
    </row>
    <row r="60" spans="13:13" x14ac:dyDescent="0.3">
      <c r="M60" s="19"/>
    </row>
    <row r="61" spans="13:13" x14ac:dyDescent="0.3">
      <c r="M61" s="19"/>
    </row>
    <row r="62" spans="13:13" x14ac:dyDescent="0.3">
      <c r="M62" s="19"/>
    </row>
    <row r="63" spans="13:13" x14ac:dyDescent="0.3">
      <c r="M63" s="19"/>
    </row>
    <row r="64" spans="13:13" x14ac:dyDescent="0.3">
      <c r="M64" s="19"/>
    </row>
    <row r="65" spans="13:13" x14ac:dyDescent="0.3">
      <c r="M65" s="19"/>
    </row>
    <row r="66" spans="13:13" x14ac:dyDescent="0.3">
      <c r="M66" s="19"/>
    </row>
    <row r="67" spans="13:13" x14ac:dyDescent="0.3">
      <c r="M67" s="19"/>
    </row>
    <row r="68" spans="13:13" x14ac:dyDescent="0.3">
      <c r="M68" s="19"/>
    </row>
    <row r="69" spans="13:13" x14ac:dyDescent="0.3">
      <c r="M69" s="19"/>
    </row>
    <row r="70" spans="13:13" x14ac:dyDescent="0.3">
      <c r="M70" s="19"/>
    </row>
    <row r="71" spans="13:13" x14ac:dyDescent="0.3">
      <c r="M71" s="19"/>
    </row>
    <row r="72" spans="13:13" x14ac:dyDescent="0.3">
      <c r="M72" s="19"/>
    </row>
    <row r="73" spans="13:13" x14ac:dyDescent="0.3">
      <c r="M73" s="19"/>
    </row>
    <row r="74" spans="13:13" x14ac:dyDescent="0.3">
      <c r="M74" s="19"/>
    </row>
    <row r="75" spans="13:13" x14ac:dyDescent="0.3">
      <c r="M75" s="19"/>
    </row>
    <row r="76" spans="13:13" x14ac:dyDescent="0.3">
      <c r="M76" s="19"/>
    </row>
    <row r="77" spans="13:13" x14ac:dyDescent="0.3">
      <c r="M77" s="19"/>
    </row>
    <row r="78" spans="13:13" x14ac:dyDescent="0.3">
      <c r="M78" s="19"/>
    </row>
    <row r="79" spans="13:13" x14ac:dyDescent="0.3">
      <c r="M79" s="19"/>
    </row>
    <row r="80" spans="13:13" x14ac:dyDescent="0.3">
      <c r="M80" s="19"/>
    </row>
    <row r="81" spans="13:13" x14ac:dyDescent="0.3">
      <c r="M81" s="19"/>
    </row>
  </sheetData>
  <conditionalFormatting sqref="L5:L7">
    <cfRule type="duplicateValues" dxfId="0" priority="32" stopIfTrue="1"/>
  </conditionalFormatting>
  <dataValidations count="2">
    <dataValidation type="list" allowBlank="1" showInputMessage="1" showErrorMessage="1" sqref="P5:P7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7" xr:uid="{E6A85D27-196F-484F-89C1-B73FE7A80EBD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7"/>
  <sheetViews>
    <sheetView showGridLines="0" zoomScaleNormal="100" workbookViewId="0">
      <pane ySplit="5" topLeftCell="A6" activePane="bottomLeft" state="frozen"/>
      <selection pane="bottomLeft" activeCell="K7" sqref="K7"/>
    </sheetView>
  </sheetViews>
  <sheetFormatPr defaultColWidth="8.77734375" defaultRowHeight="14.4" x14ac:dyDescent="0.3"/>
  <cols>
    <col min="1" max="23" width="8.77734375" style="99"/>
    <col min="24" max="24" width="18.33203125" style="99" bestFit="1" customWidth="1"/>
    <col min="25" max="25" width="10" style="99" bestFit="1" customWidth="1"/>
    <col min="26" max="26" width="15.88671875" style="99" bestFit="1" customWidth="1"/>
    <col min="27" max="27" width="10.77734375" style="99" bestFit="1" customWidth="1"/>
    <col min="28" max="53" width="8.77734375" style="99"/>
    <col min="54" max="54" width="24.21875" style="99" customWidth="1"/>
    <col min="55" max="55" width="25.88671875" style="99" bestFit="1" customWidth="1"/>
    <col min="56" max="56" width="19.44140625" style="99" customWidth="1"/>
    <col min="57" max="58" width="27.44140625" style="99" customWidth="1"/>
    <col min="59" max="59" width="27" style="99" customWidth="1"/>
    <col min="60" max="60" width="29" style="99" customWidth="1"/>
    <col min="61" max="61" width="18.5546875" style="99" customWidth="1"/>
    <col min="62" max="62" width="27" style="99" bestFit="1" customWidth="1"/>
    <col min="63" max="63" width="20.77734375" style="99" customWidth="1"/>
    <col min="64" max="64" width="42.33203125" style="99" customWidth="1"/>
    <col min="65" max="16384" width="8.77734375" style="99"/>
  </cols>
  <sheetData>
    <row r="1" spans="1:64" s="19" customFormat="1" ht="18" x14ac:dyDescent="0.3">
      <c r="A1" s="28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30"/>
    </row>
    <row r="2" spans="1:64" s="19" customFormat="1" ht="15.6" x14ac:dyDescent="0.3">
      <c r="A2" s="31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3"/>
    </row>
    <row r="3" spans="1:64" s="19" customFormat="1" ht="13.8" x14ac:dyDescent="0.3">
      <c r="A3" s="34" t="s">
        <v>180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6"/>
    </row>
    <row r="4" spans="1:64" s="19" customFormat="1" ht="13.8" x14ac:dyDescent="0.3">
      <c r="A4" s="34" t="s">
        <v>167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6"/>
    </row>
    <row r="5" spans="1:64" s="100" customFormat="1" ht="55.2" x14ac:dyDescent="0.3">
      <c r="A5" s="12" t="s">
        <v>4</v>
      </c>
      <c r="B5" s="12" t="s">
        <v>6</v>
      </c>
      <c r="C5" s="12" t="s">
        <v>5</v>
      </c>
      <c r="D5" s="12" t="s">
        <v>103</v>
      </c>
      <c r="E5" s="12" t="s">
        <v>102</v>
      </c>
      <c r="F5" s="12" t="s">
        <v>35</v>
      </c>
      <c r="G5" s="12" t="s">
        <v>1</v>
      </c>
      <c r="H5" s="12" t="s">
        <v>0</v>
      </c>
      <c r="I5" s="12" t="s">
        <v>36</v>
      </c>
      <c r="J5" s="12" t="s">
        <v>174</v>
      </c>
      <c r="K5" s="12" t="s">
        <v>37</v>
      </c>
      <c r="L5" s="12" t="s">
        <v>38</v>
      </c>
      <c r="M5" s="12" t="s">
        <v>39</v>
      </c>
      <c r="N5" s="12" t="s">
        <v>40</v>
      </c>
      <c r="O5" s="12" t="s">
        <v>25</v>
      </c>
      <c r="P5" s="12" t="s">
        <v>41</v>
      </c>
      <c r="Q5" s="12" t="s">
        <v>42</v>
      </c>
      <c r="R5" s="12" t="s">
        <v>43</v>
      </c>
      <c r="S5" s="12" t="s">
        <v>44</v>
      </c>
      <c r="T5" s="12" t="s">
        <v>45</v>
      </c>
      <c r="U5" s="12" t="s">
        <v>46</v>
      </c>
      <c r="V5" s="12" t="s">
        <v>47</v>
      </c>
      <c r="W5" s="12" t="s">
        <v>48</v>
      </c>
      <c r="X5" s="12" t="s">
        <v>49</v>
      </c>
      <c r="Y5" s="12" t="s">
        <v>50</v>
      </c>
      <c r="Z5" s="12" t="s">
        <v>51</v>
      </c>
      <c r="AA5" s="12" t="s">
        <v>52</v>
      </c>
      <c r="AB5" s="12" t="s">
        <v>53</v>
      </c>
      <c r="AC5" s="12" t="s">
        <v>54</v>
      </c>
      <c r="AD5" s="12" t="s">
        <v>55</v>
      </c>
      <c r="AE5" s="12" t="s">
        <v>56</v>
      </c>
      <c r="AF5" s="12" t="s">
        <v>57</v>
      </c>
      <c r="AG5" s="12" t="s">
        <v>58</v>
      </c>
      <c r="AH5" s="12" t="s">
        <v>59</v>
      </c>
      <c r="AI5" s="12" t="s">
        <v>175</v>
      </c>
      <c r="AJ5" s="12" t="s">
        <v>60</v>
      </c>
      <c r="AK5" s="12" t="s">
        <v>61</v>
      </c>
      <c r="AL5" s="12" t="s">
        <v>176</v>
      </c>
      <c r="AM5" s="12" t="s">
        <v>177</v>
      </c>
      <c r="AN5" s="12" t="s">
        <v>62</v>
      </c>
      <c r="AO5" s="12" t="s">
        <v>63</v>
      </c>
      <c r="AP5" s="12" t="s">
        <v>64</v>
      </c>
      <c r="AQ5" s="12" t="s">
        <v>65</v>
      </c>
      <c r="AR5" s="12" t="s">
        <v>178</v>
      </c>
      <c r="AS5" s="12" t="s">
        <v>66</v>
      </c>
      <c r="AT5" s="12" t="s">
        <v>67</v>
      </c>
      <c r="AU5" s="12" t="s">
        <v>197</v>
      </c>
      <c r="AV5" s="12" t="s">
        <v>68</v>
      </c>
      <c r="AW5" s="12" t="s">
        <v>69</v>
      </c>
      <c r="AX5" s="12" t="s">
        <v>70</v>
      </c>
      <c r="AY5" s="12" t="s">
        <v>71</v>
      </c>
      <c r="AZ5" s="12" t="s">
        <v>72</v>
      </c>
      <c r="BA5" s="12" t="s">
        <v>73</v>
      </c>
      <c r="BB5" s="13" t="s">
        <v>138</v>
      </c>
      <c r="BC5" s="13" t="s">
        <v>168</v>
      </c>
      <c r="BD5" s="13" t="s">
        <v>181</v>
      </c>
      <c r="BE5" s="13" t="s">
        <v>82</v>
      </c>
      <c r="BF5" s="98" t="s">
        <v>198</v>
      </c>
      <c r="BG5" s="13" t="s">
        <v>169</v>
      </c>
      <c r="BH5" s="13" t="s">
        <v>183</v>
      </c>
      <c r="BI5" s="13" t="s">
        <v>81</v>
      </c>
      <c r="BJ5" s="13" t="s">
        <v>182</v>
      </c>
      <c r="BK5" s="13" t="s">
        <v>100</v>
      </c>
      <c r="BL5" s="13" t="s">
        <v>74</v>
      </c>
    </row>
    <row r="6" spans="1:64" s="100" customFormat="1" ht="110.4" x14ac:dyDescent="0.3">
      <c r="A6" s="89">
        <v>1</v>
      </c>
      <c r="B6" s="103" t="s">
        <v>184</v>
      </c>
      <c r="C6" s="103" t="s">
        <v>185</v>
      </c>
      <c r="D6" s="103" t="s">
        <v>206</v>
      </c>
      <c r="E6" s="103" t="s">
        <v>207</v>
      </c>
      <c r="F6" s="103" t="s">
        <v>208</v>
      </c>
      <c r="G6" s="103" t="s">
        <v>209</v>
      </c>
      <c r="H6" s="103" t="s">
        <v>210</v>
      </c>
      <c r="I6" s="103">
        <v>150856</v>
      </c>
      <c r="J6" s="103" t="s">
        <v>211</v>
      </c>
      <c r="K6" s="103">
        <v>150856</v>
      </c>
      <c r="L6" s="103" t="s">
        <v>212</v>
      </c>
      <c r="M6" s="103" t="s">
        <v>213</v>
      </c>
      <c r="N6" s="103">
        <v>256021</v>
      </c>
      <c r="O6" s="103" t="s">
        <v>214</v>
      </c>
      <c r="P6" s="103">
        <v>516028</v>
      </c>
      <c r="Q6" s="103" t="s">
        <v>215</v>
      </c>
      <c r="R6" s="103" t="s">
        <v>216</v>
      </c>
      <c r="S6" s="103" t="s">
        <v>217</v>
      </c>
      <c r="T6" s="103" t="s">
        <v>189</v>
      </c>
      <c r="U6" s="103" t="s">
        <v>186</v>
      </c>
      <c r="V6" s="103">
        <v>541</v>
      </c>
      <c r="W6" s="103" t="s">
        <v>187</v>
      </c>
      <c r="X6" s="103">
        <v>349329381</v>
      </c>
      <c r="Y6" s="103" t="s">
        <v>218</v>
      </c>
      <c r="Z6" s="104">
        <v>44851</v>
      </c>
      <c r="AA6" s="103">
        <v>44040</v>
      </c>
      <c r="AB6" s="103" t="s">
        <v>219</v>
      </c>
      <c r="AC6" s="103">
        <v>24</v>
      </c>
      <c r="AD6" s="103" t="s">
        <v>188</v>
      </c>
      <c r="AE6" s="103" t="s">
        <v>226</v>
      </c>
      <c r="AF6" s="104">
        <v>2017</v>
      </c>
      <c r="AG6" s="104">
        <v>2400</v>
      </c>
      <c r="AH6" s="103" t="s">
        <v>227</v>
      </c>
      <c r="AI6" s="104">
        <v>39385.54</v>
      </c>
      <c r="AJ6" s="104">
        <v>13031.46</v>
      </c>
      <c r="AK6" s="104">
        <v>52417</v>
      </c>
      <c r="AL6" s="104">
        <v>4654.46</v>
      </c>
      <c r="AM6" s="104">
        <v>145.54</v>
      </c>
      <c r="AN6" s="104">
        <v>4800</v>
      </c>
      <c r="AO6" s="104">
        <v>4654.46</v>
      </c>
      <c r="AP6" s="104">
        <v>145.54</v>
      </c>
      <c r="AQ6" s="104">
        <v>4800</v>
      </c>
      <c r="AR6" s="103">
        <v>30</v>
      </c>
      <c r="AS6" s="89">
        <v>225</v>
      </c>
      <c r="AT6" s="89" t="s">
        <v>232</v>
      </c>
      <c r="AU6" s="89"/>
      <c r="AV6" s="89"/>
      <c r="AW6" s="89"/>
      <c r="AX6" s="103" t="s">
        <v>191</v>
      </c>
      <c r="AY6" s="89" t="s">
        <v>228</v>
      </c>
      <c r="AZ6" s="89"/>
      <c r="BA6" s="89">
        <v>0</v>
      </c>
      <c r="BB6" s="108">
        <v>45790</v>
      </c>
      <c r="BC6" s="90" t="s">
        <v>233</v>
      </c>
      <c r="BD6" s="89" t="s">
        <v>192</v>
      </c>
      <c r="BE6" s="89" t="s">
        <v>194</v>
      </c>
      <c r="BF6" s="97" t="s">
        <v>195</v>
      </c>
      <c r="BG6" s="89" t="s">
        <v>239</v>
      </c>
      <c r="BH6" s="96"/>
      <c r="BI6" s="89" t="s">
        <v>196</v>
      </c>
      <c r="BJ6" s="89" t="s">
        <v>244</v>
      </c>
      <c r="BK6" s="15">
        <v>4800</v>
      </c>
      <c r="BL6" s="117" t="s">
        <v>246</v>
      </c>
    </row>
    <row r="7" spans="1:64" s="100" customFormat="1" ht="124.2" x14ac:dyDescent="0.3">
      <c r="A7" s="89">
        <v>2</v>
      </c>
      <c r="B7" s="103" t="s">
        <v>184</v>
      </c>
      <c r="C7" s="103" t="s">
        <v>185</v>
      </c>
      <c r="D7" s="103" t="s">
        <v>206</v>
      </c>
      <c r="E7" s="103" t="s">
        <v>207</v>
      </c>
      <c r="F7" s="103" t="s">
        <v>208</v>
      </c>
      <c r="G7" s="103" t="s">
        <v>209</v>
      </c>
      <c r="H7" s="103" t="s">
        <v>210</v>
      </c>
      <c r="I7" s="103">
        <v>138830</v>
      </c>
      <c r="J7" s="103" t="s">
        <v>220</v>
      </c>
      <c r="K7" s="103">
        <v>138830</v>
      </c>
      <c r="L7" s="103" t="s">
        <v>212</v>
      </c>
      <c r="M7" s="103" t="s">
        <v>213</v>
      </c>
      <c r="N7" s="103">
        <v>234288</v>
      </c>
      <c r="O7" s="103" t="s">
        <v>221</v>
      </c>
      <c r="P7" s="103">
        <v>357533</v>
      </c>
      <c r="Q7" s="103" t="s">
        <v>222</v>
      </c>
      <c r="R7" s="103" t="s">
        <v>216</v>
      </c>
      <c r="S7" s="103" t="s">
        <v>223</v>
      </c>
      <c r="T7" s="103" t="s">
        <v>189</v>
      </c>
      <c r="U7" s="103" t="s">
        <v>186</v>
      </c>
      <c r="V7" s="103">
        <v>541</v>
      </c>
      <c r="W7" s="103" t="s">
        <v>187</v>
      </c>
      <c r="X7" s="103">
        <v>352003371</v>
      </c>
      <c r="Y7" s="103" t="s">
        <v>224</v>
      </c>
      <c r="Z7" s="104">
        <v>45105</v>
      </c>
      <c r="AA7" s="103">
        <v>52000</v>
      </c>
      <c r="AB7" s="103" t="s">
        <v>225</v>
      </c>
      <c r="AC7" s="103">
        <v>24</v>
      </c>
      <c r="AD7" s="103" t="s">
        <v>190</v>
      </c>
      <c r="AE7" s="103" t="s">
        <v>229</v>
      </c>
      <c r="AF7" s="104">
        <v>2780</v>
      </c>
      <c r="AG7" s="104">
        <v>2780</v>
      </c>
      <c r="AH7" s="103" t="s">
        <v>230</v>
      </c>
      <c r="AI7" s="104">
        <v>43571.17</v>
      </c>
      <c r="AJ7" s="104">
        <v>14808.83</v>
      </c>
      <c r="AK7" s="104">
        <v>58380</v>
      </c>
      <c r="AL7" s="104">
        <v>8428.83</v>
      </c>
      <c r="AM7" s="104">
        <v>362.17</v>
      </c>
      <c r="AN7" s="104">
        <v>8791</v>
      </c>
      <c r="AO7" s="104">
        <v>2606.8000000000002</v>
      </c>
      <c r="AP7" s="104">
        <v>173.2</v>
      </c>
      <c r="AQ7" s="104">
        <v>2780</v>
      </c>
      <c r="AR7" s="103">
        <v>22</v>
      </c>
      <c r="AS7" s="89">
        <v>9</v>
      </c>
      <c r="AT7" s="89" t="s">
        <v>231</v>
      </c>
      <c r="AU7" s="89"/>
      <c r="AV7" s="89"/>
      <c r="AW7" s="89"/>
      <c r="AX7" s="103" t="s">
        <v>191</v>
      </c>
      <c r="AY7" s="89" t="s">
        <v>228</v>
      </c>
      <c r="AZ7" s="89"/>
      <c r="BA7" s="89">
        <v>0</v>
      </c>
      <c r="BB7" s="108">
        <v>45790</v>
      </c>
      <c r="BC7" s="90" t="s">
        <v>233</v>
      </c>
      <c r="BD7" s="89" t="s">
        <v>192</v>
      </c>
      <c r="BE7" s="89" t="s">
        <v>194</v>
      </c>
      <c r="BF7" s="97" t="s">
        <v>193</v>
      </c>
      <c r="BG7" s="17" t="s">
        <v>240</v>
      </c>
      <c r="BH7" s="96"/>
      <c r="BI7" s="89" t="s">
        <v>196</v>
      </c>
      <c r="BJ7" s="89" t="s">
        <v>244</v>
      </c>
      <c r="BK7" s="15">
        <v>8850</v>
      </c>
      <c r="BL7" s="117" t="s">
        <v>245</v>
      </c>
    </row>
  </sheetData>
  <dataValidations count="5">
    <dataValidation type="list" allowBlank="1" showInputMessage="1" showErrorMessage="1" sqref="BI6:BI7" xr:uid="{397AEF20-539F-495D-9959-D5A621024D50}">
      <formula1>"Yes,No,NA"</formula1>
    </dataValidation>
    <dataValidation type="list" allowBlank="1" showInputMessage="1" showErrorMessage="1" sqref="BD6:BD7" xr:uid="{F030BC52-3C1A-40BB-A75B-95D9751284BF}">
      <formula1>"Visited,Not Visited"</formula1>
    </dataValidation>
    <dataValidation type="list" allowBlank="1" showInputMessage="1" showErrorMessage="1" sqref="BE6:BE7" xr:uid="{453790B9-7B1D-4ADC-BACF-01326174E963}">
      <formula1>"Borrower,Borrower Not Available,Borrower Migrated,Borrower Family Member"</formula1>
    </dataValidation>
    <dataValidation type="list" allowBlank="1" showInputMessage="1" showErrorMessage="1" sqref="BG6:BG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3" t="s">
        <v>89</v>
      </c>
    </row>
    <row r="2" spans="1:1" x14ac:dyDescent="0.3">
      <c r="A2" s="17" t="s">
        <v>91</v>
      </c>
    </row>
    <row r="3" spans="1:1" x14ac:dyDescent="0.3">
      <c r="A3" s="17" t="s">
        <v>92</v>
      </c>
    </row>
    <row r="4" spans="1:1" x14ac:dyDescent="0.3">
      <c r="A4" s="17" t="s">
        <v>98</v>
      </c>
    </row>
    <row r="5" spans="1:1" x14ac:dyDescent="0.3">
      <c r="A5" s="17" t="s">
        <v>99</v>
      </c>
    </row>
    <row r="6" spans="1:1" x14ac:dyDescent="0.3">
      <c r="A6" s="17" t="s">
        <v>93</v>
      </c>
    </row>
    <row r="7" spans="1:1" x14ac:dyDescent="0.3">
      <c r="A7" s="17" t="s">
        <v>94</v>
      </c>
    </row>
    <row r="8" spans="1:1" x14ac:dyDescent="0.3">
      <c r="A8" s="17" t="s">
        <v>95</v>
      </c>
    </row>
    <row r="9" spans="1:1" x14ac:dyDescent="0.3">
      <c r="A9" s="17" t="s">
        <v>96</v>
      </c>
    </row>
    <row r="10" spans="1:1" x14ac:dyDescent="0.3">
      <c r="A10" s="17" t="s">
        <v>97</v>
      </c>
    </row>
    <row r="11" spans="1:1" x14ac:dyDescent="0.3">
      <c r="A11" s="1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2023-06-09T13:28:17Z</cp:lastPrinted>
  <dcterms:created xsi:type="dcterms:W3CDTF">2023-04-07T11:05:50Z</dcterms:created>
  <dcterms:modified xsi:type="dcterms:W3CDTF">2025-05-15T13:53:49Z</dcterms:modified>
</cp:coreProperties>
</file>