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422/"/>
    </mc:Choice>
  </mc:AlternateContent>
  <xr:revisionPtr revIDLastSave="141" documentId="8_{8C7E8ECD-C3C9-438A-99D4-FE46218387E2}" xr6:coauthVersionLast="47" xr6:coauthVersionMax="47" xr10:uidLastSave="{CEA059DA-C58A-4F67-9560-E69A1CB480D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L5" i="7" s="1"/>
  <c r="AH5" i="7"/>
  <c r="X5" i="7"/>
  <c r="O5" i="24" l="1"/>
  <c r="H5" i="24"/>
  <c r="M5" i="24"/>
  <c r="K5" i="24"/>
  <c r="J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<sst xmlns="http://schemas.openxmlformats.org/spreadsheetml/2006/main" count="870" uniqueCount="429">
  <si>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</si>
  <si>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</si>
  <si>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</si>
  <si>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</si>
  <si>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</si>
  <si>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</si>
  <si>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</si>
  <si>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</si>
  <si>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</si>
  <si>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</si>
  <si>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</si>
  <si>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</si>
  <si>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</si>
  <si>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</si>
  <si>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</si>
  <si>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</si>
  <si>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</si>
  <si>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</si>
  <si>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</si>
  <si>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</si>
  <si>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</si>
  <si>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</si>
  <si>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</si>
  <si>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</si>
  <si>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</si>
  <si>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</si>
  <si>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</si>
  <si>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</si>
  <si>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</si>
  <si>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</si>
  <si>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</si>
  <si>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</si>
  <si>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</si>
  <si>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</si>
  <si>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</si>
  <si>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</si>
  <si>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</si>
  <si>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</si>
  <si>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</si>
  <si>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</si>
  <si>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</si>
  <si>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</si>
  <si>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</si>
  <si>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</si>
  <si>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</si>
  <si>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</si>
  <si>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</si>
  <si>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</si>
  <si>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</si>
  <si>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</si>
  <si>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</si>
  <si>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</si>
  <si>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</si>
  <si>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</si>
  <si>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</si>
  <si>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</si>
  <si>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</si>
  <si>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</si>
  <si>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</si>
  <si>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</si>
  <si>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</si>
  <si>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</si>
  <si>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</si>
  <si>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</si>
  <si>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</si>
  <si>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</si>
  <si>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</si>
  <si>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</si>
  <si>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</si>
  <si>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</si>
  <si>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</si>
  <si>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</si>
  <si>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</si>
  <si>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</si>
  <si>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</si>
  <si>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</si>
  <si>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</si>
  <si>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</si>
  <si>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</si>
  <si>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</si>
  <si>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</si>
  <si>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</si>
  <si>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</si>
  <si>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</si>
  <si>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</si>
  <si>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</si>
  <si>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</si>
  <si>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</si>
  <si>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</si>
  <si>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</si>
  <si>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</si>
  <si>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</si>
  <si>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</si>
  <si>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</si>
  <si>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</si>
  <si>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</si>
  <si>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</si>
  <si>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</si>
  <si>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</si>
  <si>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</si>
  <si>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</si>
  <si>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</si>
  <si>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</si>
  <si>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</si>
  <si>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</si>
  <si>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</si>
  <si>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</si>
  <si>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</si>
  <si>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</si>
  <si>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</si>
  <si>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</si>
  <si>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</si>
  <si>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</si>
  <si>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</si>
  <si>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</si>
  <si>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</si>
  <si>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</si>
  <si>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</si>
  <si>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</si>
  <si>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</si>
  <si>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</si>
  <si>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</si>
  <si>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</si>
  <si>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</si>
  <si>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</si>
  <si>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</si>
  <si>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</si>
  <si>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</si>
  <si>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</si>
  <si>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</si>
  <si>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</si>
  <si>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</si>
  <si>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</si>
  <si>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</si>
  <si>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</si>
  <si>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</si>
  <si>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</si>
  <si>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</si>
  <si>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</si>
  <si>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</si>
  <si>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</si>
  <si>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</si>
  <si>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</si>
  <si>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</si>
  <si>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</si>
  <si>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</si>
  <si>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</si>
  <si>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</si>
  <si>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</si>
  <si>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</si>
  <si>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</si>
  <si>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</si>
  <si>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</si>
  <si>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</si>
  <si>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</si>
  <si>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</si>
  <si>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</si>
  <si>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</si>
  <si>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</si>
  <si>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</si>
  <si>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</si>
  <si>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</si>
  <si>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</si>
  <si>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</si>
  <si>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</si>
  <si>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</si>
  <si>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</si>
  <si>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</si>
  <si>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</si>
  <si>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</si>
  <si>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</si>
  <si>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</si>
  <si>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</si>
  <si>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</si>
  <si>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</si>
  <si>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</si>
  <si>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</si>
  <si>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</si>
  <si>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</si>
  <si>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</si>
  <si>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</si>
  <si>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</si>
  <si>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</si>
  <si>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</si>
  <si>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</si>
  <si>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</si>
  <si>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</si>
  <si>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</si>
  <si>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</si>
  <si>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</si>
  <si>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</si>
  <si>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</si>
  <si>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</si>
  <si>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</si>
  <si>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</si>
  <si>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</si>
  <si>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</si>
  <si>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</si>
  <si>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</si>
  <si>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</si>
  <si>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</si>
  <si>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</si>
  <si>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</si>
  <si>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</si>
  <si>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</si>
  <si>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</si>
  <si>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</si>
  <si>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</si>
  <si>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</si>
  <si>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</si>
  <si>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</si>
  <si>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</si>
  <si>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</si>
  <si>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</si>
  <si>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</si>
  <si>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</si>
  <si>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</si>
  <si>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</si>
  <si>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</si>
  <si>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</si>
  <si>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</si>
  <si>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</si>
  <si>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</si>
  <si>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</si>
  <si>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</si>
  <si>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</si>
  <si>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</si>
  <si>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</si>
  <si>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</si>
  <si>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</si>
  <si>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</si>
  <si>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</si>
  <si>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</si>
  <si>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</si>
  <si>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</si>
  <si>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</si>
  <si>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</si>
  <si>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</si>
  <si>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</si>
  <si>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</si>
  <si>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</si>
  <si>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</si>
  <si>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</si>
  <si>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</si>
  <si>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</si>
  <si>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</si>
  <si>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</si>
  <si>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</si>
  <si>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</si>
  <si>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</si>
  <si>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</si>
  <si>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</si>
  <si>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</si>
  <si>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</si>
  <si>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Vivek Singh/SF0090494</t>
  </si>
  <si>
    <t>Saket Nath Thakur/SF0062081</t>
  </si>
  <si>
    <t>Deepak Kujur</t>
  </si>
  <si>
    <t>East</t>
  </si>
  <si>
    <t>Bihar</t>
  </si>
  <si>
    <t>Chetana</t>
  </si>
  <si>
    <t>EBC</t>
  </si>
  <si>
    <t>HINDU</t>
  </si>
  <si>
    <t>Agriculture &amp; Farming</t>
  </si>
  <si>
    <t>SHOBHA DEVI</t>
  </si>
  <si>
    <t>05</t>
  </si>
  <si>
    <t>2</t>
  </si>
  <si>
    <t>&gt; 2 to 4 Years</t>
  </si>
  <si>
    <t>Open</t>
  </si>
  <si>
    <t>02-Jul-2024</t>
  </si>
  <si>
    <t>GL-2</t>
  </si>
  <si>
    <t>REKHA DEVI</t>
  </si>
  <si>
    <t>OBC</t>
  </si>
  <si>
    <t>GL-1</t>
  </si>
  <si>
    <t>MUSLIM</t>
  </si>
  <si>
    <t>1</t>
  </si>
  <si>
    <t>GENERAL</t>
  </si>
  <si>
    <t>02-Oct-2024</t>
  </si>
  <si>
    <t>15-Nov-2024</t>
  </si>
  <si>
    <t>07-Dec-2025</t>
  </si>
  <si>
    <t>Patna</t>
  </si>
  <si>
    <t>Rajgir</t>
  </si>
  <si>
    <t>BH3949</t>
  </si>
  <si>
    <t>JETHIYAN</t>
  </si>
  <si>
    <t>SF0092517</t>
  </si>
  <si>
    <t>Santosh Kumar</t>
  </si>
  <si>
    <t>JETHIYAN C2</t>
  </si>
  <si>
    <t>chandarshekar nagar C2 G4</t>
  </si>
  <si>
    <t>SSF6139863</t>
  </si>
  <si>
    <t>SC</t>
  </si>
  <si>
    <t>SSF6140508</t>
  </si>
  <si>
    <t>RANI DEVI</t>
  </si>
  <si>
    <t>SF0097746</t>
  </si>
  <si>
    <t>Shubham Kumar</t>
  </si>
  <si>
    <t>Jharna C15</t>
  </si>
  <si>
    <t>Jharna C15 Ranjita Rengana1</t>
  </si>
  <si>
    <t>SSF6337833</t>
  </si>
  <si>
    <t>ST</t>
  </si>
  <si>
    <t>kajal devi</t>
  </si>
  <si>
    <t>Chandpura</t>
  </si>
  <si>
    <t>121314 C9</t>
  </si>
  <si>
    <t>Khushi C1 G3</t>
  </si>
  <si>
    <t>SSF5749532</t>
  </si>
  <si>
    <t>SANJU DEVI</t>
  </si>
  <si>
    <t>CHHOTA SHEKHPURA C2</t>
  </si>
  <si>
    <t>CHHOTA SHEKHPURA C2 Giriyak1</t>
  </si>
  <si>
    <t>SSF4865587</t>
  </si>
  <si>
    <t>MANO DEVI</t>
  </si>
  <si>
    <t>Gudiya modibigha C8</t>
  </si>
  <si>
    <t>MODI BIGHA C1 TETARU REKHA SHARMA2</t>
  </si>
  <si>
    <t>SSF5603702</t>
  </si>
  <si>
    <t>SHANO DEVI</t>
  </si>
  <si>
    <t>Jharna C15 Renu1</t>
  </si>
  <si>
    <t>SSF4554695</t>
  </si>
  <si>
    <t>SONA DEVI</t>
  </si>
  <si>
    <t>CHHOTA SHEKHPURA C2 Beldari1</t>
  </si>
  <si>
    <t>SSF5398708</t>
  </si>
  <si>
    <t>CHANCHAL KUMARI</t>
  </si>
  <si>
    <t>Rajaundh C2</t>
  </si>
  <si>
    <t>Rajaundh C2 Chameli Tapaspi1</t>
  </si>
  <si>
    <t>SSF5839575</t>
  </si>
  <si>
    <t>DHANO DEVI</t>
  </si>
  <si>
    <t>Giriak</t>
  </si>
  <si>
    <t>SF0098328</t>
  </si>
  <si>
    <t>Dinesh Kumar</t>
  </si>
  <si>
    <t>Giriak rina C21</t>
  </si>
  <si>
    <t>Giriak C12 Karjara1</t>
  </si>
  <si>
    <t>SSF5540412</t>
  </si>
  <si>
    <t>PUTUS DEVI</t>
  </si>
  <si>
    <t>SSF6086631</t>
  </si>
  <si>
    <t>RANGEENA KUMARI</t>
  </si>
  <si>
    <t>Murhena C3</t>
  </si>
  <si>
    <t>Murhena C3 Jasauli 21</t>
  </si>
  <si>
    <t>SSF4712628</t>
  </si>
  <si>
    <t>SSF6294267</t>
  </si>
  <si>
    <t>SONI DEVI</t>
  </si>
  <si>
    <t>CHHOTA SHEKHPURA C2 Oro1</t>
  </si>
  <si>
    <t>SSF4708028</t>
  </si>
  <si>
    <t>NAGINA DEVI</t>
  </si>
  <si>
    <t>17-May-2024</t>
  </si>
  <si>
    <t>02</t>
  </si>
  <si>
    <t>2.16 Yrs</t>
  </si>
  <si>
    <t>02-Apr-2026</t>
  </si>
  <si>
    <t>07-Jul-2026</t>
  </si>
  <si>
    <t>03-Jul-2024</t>
  </si>
  <si>
    <t>03</t>
  </si>
  <si>
    <t>2.03 Yrs</t>
  </si>
  <si>
    <t>02-Aug-2024</t>
  </si>
  <si>
    <t>01-Nov-2025</t>
  </si>
  <si>
    <t>01</t>
  </si>
  <si>
    <t>2.35 Yrs</t>
  </si>
  <si>
    <t>01-Nov-2024</t>
  </si>
  <si>
    <t>18-Mar-2026</t>
  </si>
  <si>
    <t>10</t>
  </si>
  <si>
    <t>2.67 Yrs</t>
  </si>
  <si>
    <t>10-Dec-2024</t>
  </si>
  <si>
    <t>28-Dec-2025</t>
  </si>
  <si>
    <t>07-Aug-2025</t>
  </si>
  <si>
    <t>2.40 Yrs</t>
  </si>
  <si>
    <t>02-Sep-2025</t>
  </si>
  <si>
    <t>01-Jul-2026</t>
  </si>
  <si>
    <t>12-Aug-2025</t>
  </si>
  <si>
    <t>2.81 Yrs</t>
  </si>
  <si>
    <t>03-Sep-2025</t>
  </si>
  <si>
    <t>03-Jul-2026</t>
  </si>
  <si>
    <t>14-Aug-2025</t>
  </si>
  <si>
    <t>2.46 Yrs</t>
  </si>
  <si>
    <t>10-Sep-2025</t>
  </si>
  <si>
    <t>10-Jul-2026</t>
  </si>
  <si>
    <t>06-Sep-2025</t>
  </si>
  <si>
    <t>2.31 Yrs</t>
  </si>
  <si>
    <t>01-Oct-2025</t>
  </si>
  <si>
    <t>15-Sep-2025</t>
  </si>
  <si>
    <t>07</t>
  </si>
  <si>
    <t>2.37 Yrs</t>
  </si>
  <si>
    <t>07-Oct-2025</t>
  </si>
  <si>
    <t>16-Sep-2025</t>
  </si>
  <si>
    <t>2.20 Yrs</t>
  </si>
  <si>
    <t>02-Jul-2026</t>
  </si>
  <si>
    <t>25-Sep-2025</t>
  </si>
  <si>
    <t>2.75 Yrs</t>
  </si>
  <si>
    <t>05-Jul-2026</t>
  </si>
  <si>
    <t>06-Nov-2025</t>
  </si>
  <si>
    <t>2.05 Yrs</t>
  </si>
  <si>
    <t>22-Dec-2025</t>
  </si>
  <si>
    <t>2.60 Yrs</t>
  </si>
  <si>
    <t>10-Jan-2026</t>
  </si>
  <si>
    <t>12-Jul-2026</t>
  </si>
  <si>
    <t>9054818035</t>
  </si>
  <si>
    <t>6287018822</t>
  </si>
  <si>
    <t>9382277531</t>
  </si>
  <si>
    <t>9263316852</t>
  </si>
  <si>
    <t>7667352776</t>
  </si>
  <si>
    <t>7091619584</t>
  </si>
  <si>
    <t>7464034294</t>
  </si>
  <si>
    <t>9709934316</t>
  </si>
  <si>
    <t>9123434218</t>
  </si>
  <si>
    <t>9279925584</t>
  </si>
  <si>
    <t>9344530931</t>
  </si>
  <si>
    <t>8084890854</t>
  </si>
  <si>
    <t>7367881471</t>
  </si>
  <si>
    <t>6290155319</t>
  </si>
  <si>
    <t>Randhir Kumar/SF0059879</t>
  </si>
  <si>
    <t>Murhena C3 Pharha Nawada1</t>
  </si>
  <si>
    <t>SSF4399441</t>
  </si>
  <si>
    <t>NURAJAHO</t>
  </si>
  <si>
    <t>27-Aug-2023</t>
  </si>
  <si>
    <t>2.88 Yrs</t>
  </si>
  <si>
    <t>03-Oct-2023</t>
  </si>
  <si>
    <t>14-May-2026</t>
  </si>
  <si>
    <t>30-Sep-2025</t>
  </si>
  <si>
    <t>As per digital payment Staff Bipin Kumar/SF0092385 collected EMI on Dated-06/04/2025(1870),09/03/2025(1870),10/06/2025(1370),19/09/2025(1870) and 27/07/2025(5610) but not posted in Fimo.</t>
  </si>
  <si>
    <t>Bipin Kumar</t>
  </si>
  <si>
    <t>SF0092385</t>
  </si>
  <si>
    <t>Credit Assistant</t>
  </si>
  <si>
    <t>FN26-27-00422</t>
  </si>
  <si>
    <t>352696962</t>
  </si>
  <si>
    <t>As per digital payment Staff Bipin Kumar/SF0092385 collected EMI on Dated-06/04/2025(1870), but not posted in Fimo.</t>
  </si>
  <si>
    <t>As per digital payment Staff Bipin Kumar/SF0092385 collected EMI on Dated-06/03/2025(1870), but not posted in Fimo.</t>
  </si>
  <si>
    <t>As per digital payment Staff Bipin Kumar/SF0092385 collected EMI on Dated-10/06/2025(1370), but not posted in Fimo.</t>
  </si>
  <si>
    <t>As per digital payment Staff Bipin Kumar/SF0092385 collected EMI on Dated-27/07/2025(5610), but not posted in Fimo.</t>
  </si>
  <si>
    <t>As per digital payment Staff Bipin Kumar/SF0092385 collected EMI on Dated-19/09/2025(1870), but not posted in Fimo.</t>
  </si>
  <si>
    <t>No Issue</t>
  </si>
  <si>
    <t>Loan Card not available during visit</t>
  </si>
  <si>
    <t>CSS</t>
  </si>
  <si>
    <t>Om Prakash/SF0094717</t>
  </si>
  <si>
    <t>Resigned-Exited</t>
  </si>
  <si>
    <t>Randhir Kumar</t>
  </si>
  <si>
    <t>SF0059879</t>
  </si>
  <si>
    <t>CSS team raised a complain that Staff Bipin Kumar/SF0092385 had collected the EMI amount and not posted in Fimo.
The Comaplain team register a complain vide complain no- FN26-27-00422.
FRM team conduct a case load verification and identified that total Rs.12590 amount collected from borrower but  amount not posted in Fimo .Total Fraud amount is-Rs.12590/-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</si>
</sst>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16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5" fontId="36" fillId="0" borderId="15" xfId="0" applyNumberFormat="1" applyFont="1" applyBorder="1" applyAlignment="1">
      <alignment vertical="top" wrapText="1" readingOrder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BH3949</v>
      </c>
      <c r="D5" s="64" t="str">
        <f>IF('Physical Cash at Safe'!D28="Yes", 'Physical Cash at Safe'!A4, 'Borrower Wise Details'!C5)</f>
        <v>Rajgir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45777</v>
      </c>
      <c r="H5" s="62" t="s">
        <v>423</v>
      </c>
      <c r="I5" s="61">
        <v>46156</v>
      </c>
      <c r="J5" s="79" t="str">
        <f>IF('Physical Cash at Safe'!D28="Yes",'Physical Cash at Safe'!E28,IF('Borrower Wise Details'!D5&lt;&gt;"",'Borrower Wise Details'!D5,""))</f>
        <v>FN26-27-00422</v>
      </c>
      <c r="K5" s="89">
        <v>1</v>
      </c>
      <c r="L5" s="90">
        <v>12590</v>
      </c>
      <c r="M5" s="90">
        <v>0</v>
      </c>
      <c r="N5" s="90" t="s">
        <v>424</v>
      </c>
      <c r="O5" s="90" t="s">
        <v>254</v>
      </c>
      <c r="P5" s="90" t="s">
        <v>255</v>
      </c>
      <c r="Q5" s="90" t="s">
        <v>256</v>
      </c>
      <c r="R5" s="80" t="str">
        <f>IF('Physical Cash at Safe'!$D$28="Yes", 'Physical Cash at Safe'!$A$28, IF('Borrower Wise Details'!F5&lt;&gt;"", 'Borrower Wise Details'!F5, ""))</f>
        <v>Bipin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SF0092385</v>
      </c>
      <c r="U5" s="83" t="s">
        <v>425</v>
      </c>
      <c r="V5" s="61">
        <v>46066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46210</v>
      </c>
      <c r="AA5" s="61">
        <v>46212</v>
      </c>
      <c r="AB5" s="61" t="s">
        <v>223</v>
      </c>
      <c r="AC5" s="61" t="s">
        <v>223</v>
      </c>
      <c r="AD5" s="61" t="s">
        <v>223</v>
      </c>
      <c r="AE5" s="61" t="s">
        <v>426</v>
      </c>
      <c r="AF5" s="61" t="s">
        <v>427</v>
      </c>
      <c r="AG5" s="137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12590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12590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428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BH3949</v>
      </c>
      <c r="C5" s="50" t="str">
        <f>IF('Fraud Investigation Report'!D5="", "", 'Fraud Investigation Report'!D5)</f>
        <v>Rajgir</v>
      </c>
      <c r="D5" s="73" t="str">
        <f>IF(OR('Fraud Investigation Report'!R5="", 'Fraud Investigation Report'!R5=0), "", 'Fraud Investigation Report'!R5)</f>
        <v>Bipin Kumar</v>
      </c>
      <c r="E5" s="73" t="str">
        <f>IF(OR('Fraud Investigation Report'!T5="", 'Fraud Investigation Report'!T5=0), "", 'Fraud Investigation Report'!T5)</f>
        <v>SF0092385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12590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12590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12590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4"/>
      <c r="C33" s="39" t="s">
        <v>78</v>
      </c>
      <c r="D33" s="167"/>
      <c r="E33" s="168"/>
    </row>
    <row r="34" spans="1:5" ht="26" x14ac:dyDescent="0.35">
      <c r="A34" s="39" t="s">
        <v>198</v>
      </c>
      <c r="B34" s="124"/>
      <c r="C34" s="39" t="s">
        <v>199</v>
      </c>
      <c r="D34" s="169"/>
      <c r="E34" s="170"/>
    </row>
    <row r="35" spans="1:5" ht="26" x14ac:dyDescent="0.35">
      <c r="A35" s="39" t="s">
        <v>200</v>
      </c>
      <c r="B35" s="124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5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Q8" sqref="A8:XFD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BH3949</v>
      </c>
      <c r="C5" s="60" t="str">
        <f>IF('Loan Outstanding Report'!$H$5="", "", 'Loan Outstanding Report'!$H$5)</f>
        <v>Rajgir</v>
      </c>
      <c r="D5" s="126" t="s">
        <v>414</v>
      </c>
      <c r="E5" s="66">
        <v>46211</v>
      </c>
      <c r="F5" s="92" t="s">
        <v>411</v>
      </c>
      <c r="G5" s="49" t="s">
        <v>412</v>
      </c>
      <c r="H5" s="49" t="s">
        <v>413</v>
      </c>
      <c r="I5" s="49" t="s">
        <v>330</v>
      </c>
      <c r="J5" s="49" t="s">
        <v>403</v>
      </c>
      <c r="K5" s="49" t="s">
        <v>404</v>
      </c>
      <c r="L5" s="11" t="s">
        <v>415</v>
      </c>
      <c r="M5" s="67">
        <v>45165</v>
      </c>
      <c r="N5" s="49">
        <v>35000</v>
      </c>
      <c r="O5" s="49">
        <v>1870</v>
      </c>
      <c r="P5" s="67" t="s">
        <v>127</v>
      </c>
      <c r="Q5" s="88">
        <v>45725</v>
      </c>
      <c r="R5" s="49">
        <v>1870</v>
      </c>
      <c r="S5" s="49">
        <v>0</v>
      </c>
      <c r="T5" s="49">
        <v>0</v>
      </c>
      <c r="U5" s="68">
        <f t="shared" ref="U5:U69" si="0">IF(AND(ISBLANK(R5),ISBLANK(S5),ISBLANK(T5)),"",R5-(S5+T5))</f>
        <v>1870</v>
      </c>
      <c r="V5" s="42" t="s">
        <v>183</v>
      </c>
      <c r="W5" s="69" t="s">
        <v>417</v>
      </c>
    </row>
    <row r="6" spans="1:23" ht="30" customHeight="1" x14ac:dyDescent="0.3">
      <c r="A6" s="65">
        <v>2</v>
      </c>
      <c r="B6" s="60" t="str">
        <f>IF(J6&lt;&gt;"", $B$5, "")</f>
        <v>BH3949</v>
      </c>
      <c r="C6" s="50" t="str">
        <f>IF(J6&lt;&gt;"", $C$5, "")</f>
        <v>Rajgir</v>
      </c>
      <c r="D6" s="50" t="str">
        <f>IF(J6&lt;&gt;"", $D$5, "")</f>
        <v>FN26-27-00422</v>
      </c>
      <c r="E6" s="66">
        <v>46211</v>
      </c>
      <c r="F6" s="50" t="str">
        <f>IF(J6&lt;&gt;"", $F$5, "")</f>
        <v>Bipin Kumar</v>
      </c>
      <c r="G6" s="50" t="str">
        <f>IF(J6&lt;&gt;"", $G$5, "")</f>
        <v>SF0092385</v>
      </c>
      <c r="H6" s="50" t="str">
        <f>IF(J6&lt;&gt;"", $H$5, "")</f>
        <v>Credit Assistant</v>
      </c>
      <c r="I6" s="49" t="s">
        <v>330</v>
      </c>
      <c r="J6" s="49" t="s">
        <v>403</v>
      </c>
      <c r="K6" s="49" t="s">
        <v>404</v>
      </c>
      <c r="L6" s="11" t="s">
        <v>415</v>
      </c>
      <c r="M6" s="67">
        <v>45165</v>
      </c>
      <c r="N6" s="49">
        <v>35000</v>
      </c>
      <c r="O6" s="49">
        <v>1870</v>
      </c>
      <c r="P6" s="67" t="s">
        <v>127</v>
      </c>
      <c r="Q6" s="67">
        <v>45753</v>
      </c>
      <c r="R6" s="49">
        <v>1870</v>
      </c>
      <c r="S6" s="49">
        <v>0</v>
      </c>
      <c r="T6" s="49">
        <v>0</v>
      </c>
      <c r="U6" s="68">
        <f t="shared" si="0"/>
        <v>1870</v>
      </c>
      <c r="V6" s="42" t="s">
        <v>183</v>
      </c>
      <c r="W6" s="69" t="s">
        <v>416</v>
      </c>
    </row>
    <row r="7" spans="1:23" ht="30" customHeight="1" x14ac:dyDescent="0.3">
      <c r="A7" s="65">
        <v>3</v>
      </c>
      <c r="B7" s="60" t="str">
        <f t="shared" ref="B7:B70" si="1">IF(J7&lt;&gt;"", $B$5, "")</f>
        <v>BH3949</v>
      </c>
      <c r="C7" s="50" t="str">
        <f t="shared" ref="C7:C70" si="2">IF(J7&lt;&gt;"", $C$5, "")</f>
        <v>Rajgir</v>
      </c>
      <c r="D7" s="50" t="str">
        <f t="shared" ref="D7:D70" si="3">IF(J7&lt;&gt;"", $D$5, "")</f>
        <v>FN26-27-00422</v>
      </c>
      <c r="E7" s="66">
        <v>46211</v>
      </c>
      <c r="F7" s="50" t="str">
        <f t="shared" ref="F7:F70" si="4">IF(J7&lt;&gt;"", $F$5, "")</f>
        <v>Bipin Kumar</v>
      </c>
      <c r="G7" s="50" t="str">
        <f t="shared" ref="G7:G70" si="5">IF(J7&lt;&gt;"", $G$5, "")</f>
        <v>SF0092385</v>
      </c>
      <c r="H7" s="50" t="str">
        <f t="shared" ref="H7:H70" si="6">IF(J7&lt;&gt;"", $H$5, "")</f>
        <v>Credit Assistant</v>
      </c>
      <c r="I7" s="49" t="s">
        <v>330</v>
      </c>
      <c r="J7" s="49" t="s">
        <v>403</v>
      </c>
      <c r="K7" s="49" t="s">
        <v>404</v>
      </c>
      <c r="L7" s="11" t="s">
        <v>415</v>
      </c>
      <c r="M7" s="67">
        <v>45165</v>
      </c>
      <c r="N7" s="49">
        <v>35000</v>
      </c>
      <c r="O7" s="49">
        <v>1870</v>
      </c>
      <c r="P7" s="67" t="s">
        <v>127</v>
      </c>
      <c r="Q7" s="67">
        <v>45818</v>
      </c>
      <c r="R7" s="49">
        <v>1370</v>
      </c>
      <c r="S7" s="49">
        <v>0</v>
      </c>
      <c r="T7" s="49">
        <v>0</v>
      </c>
      <c r="U7" s="68">
        <f t="shared" si="0"/>
        <v>1370</v>
      </c>
      <c r="V7" s="42" t="s">
        <v>183</v>
      </c>
      <c r="W7" s="69" t="s">
        <v>418</v>
      </c>
    </row>
    <row r="8" spans="1:23" ht="30" customHeight="1" x14ac:dyDescent="0.3">
      <c r="A8" s="65">
        <v>4</v>
      </c>
      <c r="B8" s="60" t="str">
        <f t="shared" si="1"/>
        <v>BH3949</v>
      </c>
      <c r="C8" s="50" t="str">
        <f t="shared" si="2"/>
        <v>Rajgir</v>
      </c>
      <c r="D8" s="50" t="str">
        <f t="shared" si="3"/>
        <v>FN26-27-00422</v>
      </c>
      <c r="E8" s="66">
        <v>46211</v>
      </c>
      <c r="F8" s="50" t="str">
        <f t="shared" si="4"/>
        <v>Bipin Kumar</v>
      </c>
      <c r="G8" s="50" t="str">
        <f t="shared" si="5"/>
        <v>SF0092385</v>
      </c>
      <c r="H8" s="50" t="str">
        <f t="shared" si="6"/>
        <v>Credit Assistant</v>
      </c>
      <c r="I8" s="49" t="s">
        <v>330</v>
      </c>
      <c r="J8" s="49" t="s">
        <v>403</v>
      </c>
      <c r="K8" s="49" t="s">
        <v>404</v>
      </c>
      <c r="L8" s="11" t="s">
        <v>415</v>
      </c>
      <c r="M8" s="67">
        <v>45165</v>
      </c>
      <c r="N8" s="49">
        <v>35000</v>
      </c>
      <c r="O8" s="49">
        <v>1870</v>
      </c>
      <c r="P8" s="67" t="s">
        <v>127</v>
      </c>
      <c r="Q8" s="67">
        <v>45865</v>
      </c>
      <c r="R8" s="49">
        <v>5610</v>
      </c>
      <c r="S8" s="49">
        <v>0</v>
      </c>
      <c r="T8" s="49">
        <v>0</v>
      </c>
      <c r="U8" s="68">
        <f t="shared" si="0"/>
        <v>5610</v>
      </c>
      <c r="V8" s="42" t="s">
        <v>183</v>
      </c>
      <c r="W8" s="69" t="s">
        <v>419</v>
      </c>
    </row>
    <row r="9" spans="1:23" ht="30" customHeight="1" x14ac:dyDescent="0.3">
      <c r="A9" s="65">
        <v>5</v>
      </c>
      <c r="B9" s="60" t="str">
        <f t="shared" si="1"/>
        <v>BH3949</v>
      </c>
      <c r="C9" s="50" t="str">
        <f t="shared" si="2"/>
        <v>Rajgir</v>
      </c>
      <c r="D9" s="50" t="str">
        <f t="shared" si="3"/>
        <v>FN26-27-00422</v>
      </c>
      <c r="E9" s="66">
        <v>46211</v>
      </c>
      <c r="F9" s="50" t="str">
        <f t="shared" si="4"/>
        <v>Bipin Kumar</v>
      </c>
      <c r="G9" s="50" t="str">
        <f t="shared" si="5"/>
        <v>SF0092385</v>
      </c>
      <c r="H9" s="50" t="str">
        <f t="shared" si="6"/>
        <v>Credit Assistant</v>
      </c>
      <c r="I9" s="49" t="s">
        <v>330</v>
      </c>
      <c r="J9" s="49" t="s">
        <v>403</v>
      </c>
      <c r="K9" s="49" t="s">
        <v>404</v>
      </c>
      <c r="L9" s="11" t="s">
        <v>415</v>
      </c>
      <c r="M9" s="67">
        <v>45165</v>
      </c>
      <c r="N9" s="49">
        <v>35000</v>
      </c>
      <c r="O9" s="49">
        <v>1870</v>
      </c>
      <c r="P9" s="67" t="s">
        <v>127</v>
      </c>
      <c r="Q9" s="67">
        <v>45919</v>
      </c>
      <c r="R9" s="49">
        <v>1870</v>
      </c>
      <c r="S9" s="49">
        <v>0</v>
      </c>
      <c r="T9" s="49">
        <v>0</v>
      </c>
      <c r="U9" s="68">
        <f t="shared" si="0"/>
        <v>1870</v>
      </c>
      <c r="V9" s="42" t="s">
        <v>183</v>
      </c>
      <c r="W9" s="69" t="s">
        <v>420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9" activePane="bottomLeft" state="frozen"/>
      <selection pane="bottomLeft" activeCell="BH19" sqref="BH1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22" t="s">
        <v>257</v>
      </c>
      <c r="C5" s="122" t="s">
        <v>258</v>
      </c>
      <c r="D5" s="122" t="s">
        <v>279</v>
      </c>
      <c r="E5" s="122" t="s">
        <v>280</v>
      </c>
      <c r="F5" s="122" t="s">
        <v>280</v>
      </c>
      <c r="G5" s="122" t="s">
        <v>281</v>
      </c>
      <c r="H5" s="122" t="s">
        <v>280</v>
      </c>
      <c r="I5" s="122">
        <v>207700</v>
      </c>
      <c r="J5" s="122" t="s">
        <v>282</v>
      </c>
      <c r="K5" s="122">
        <v>207700</v>
      </c>
      <c r="L5" s="122" t="s">
        <v>283</v>
      </c>
      <c r="M5" s="122" t="s">
        <v>284</v>
      </c>
      <c r="N5" s="122">
        <v>474131</v>
      </c>
      <c r="O5" s="122" t="s">
        <v>285</v>
      </c>
      <c r="P5" s="122">
        <v>859515</v>
      </c>
      <c r="Q5" s="122" t="s">
        <v>286</v>
      </c>
      <c r="R5" s="122" t="s">
        <v>259</v>
      </c>
      <c r="S5" s="122" t="s">
        <v>287</v>
      </c>
      <c r="T5" s="122" t="s">
        <v>287</v>
      </c>
      <c r="U5" s="122" t="s">
        <v>288</v>
      </c>
      <c r="V5" s="122" t="s">
        <v>261</v>
      </c>
      <c r="W5" s="122">
        <v>0</v>
      </c>
      <c r="X5" s="122" t="s">
        <v>262</v>
      </c>
      <c r="Y5" s="122">
        <v>356784342</v>
      </c>
      <c r="Z5" s="122" t="s">
        <v>270</v>
      </c>
      <c r="AA5" s="122" t="s">
        <v>338</v>
      </c>
      <c r="AB5" s="123">
        <v>42000</v>
      </c>
      <c r="AC5" s="122" t="s">
        <v>339</v>
      </c>
      <c r="AD5" s="122">
        <v>24</v>
      </c>
      <c r="AE5" s="122" t="s">
        <v>272</v>
      </c>
      <c r="AF5" s="122" t="s">
        <v>340</v>
      </c>
      <c r="AG5" s="184">
        <v>45429</v>
      </c>
      <c r="AH5" s="122" t="s">
        <v>266</v>
      </c>
      <c r="AI5" s="122" t="s">
        <v>268</v>
      </c>
      <c r="AJ5" s="123">
        <v>2240</v>
      </c>
      <c r="AK5" s="123">
        <v>2240</v>
      </c>
      <c r="AL5" s="122" t="s">
        <v>341</v>
      </c>
      <c r="AM5" s="123">
        <v>24179.03</v>
      </c>
      <c r="AN5" s="123">
        <v>10870.97</v>
      </c>
      <c r="AO5" s="123">
        <v>35050</v>
      </c>
      <c r="AP5" s="123">
        <v>17820.97</v>
      </c>
      <c r="AQ5" s="123">
        <v>1692.03</v>
      </c>
      <c r="AR5" s="123">
        <v>19513</v>
      </c>
      <c r="AS5" s="123">
        <v>17820.97</v>
      </c>
      <c r="AT5" s="123">
        <v>1692.03</v>
      </c>
      <c r="AU5" s="123">
        <v>19513</v>
      </c>
      <c r="AV5" s="122">
        <v>25</v>
      </c>
      <c r="AW5" s="122"/>
      <c r="AX5" s="122"/>
      <c r="AY5" s="122"/>
      <c r="AZ5" s="122"/>
      <c r="BA5" s="122"/>
      <c r="BB5" s="122" t="s">
        <v>267</v>
      </c>
      <c r="BC5" s="122"/>
      <c r="BD5" s="122"/>
      <c r="BE5" s="123">
        <v>0</v>
      </c>
      <c r="BF5" s="122" t="s">
        <v>287</v>
      </c>
      <c r="BG5" s="122" t="s">
        <v>387</v>
      </c>
      <c r="BH5" s="145" t="s">
        <v>401</v>
      </c>
      <c r="BI5" s="128" t="s">
        <v>100</v>
      </c>
      <c r="BJ5" s="129">
        <v>46210</v>
      </c>
      <c r="BK5" s="130" t="s">
        <v>103</v>
      </c>
      <c r="BL5" s="128" t="s">
        <v>108</v>
      </c>
      <c r="BM5" s="96" t="s">
        <v>181</v>
      </c>
      <c r="BN5" s="94"/>
      <c r="BO5" s="134"/>
      <c r="BP5" s="42"/>
      <c r="BQ5" s="131" t="s">
        <v>422</v>
      </c>
    </row>
    <row r="6" spans="1:69" hidden="1" x14ac:dyDescent="0.35">
      <c r="A6" s="132">
        <v>2</v>
      </c>
      <c r="B6" s="122" t="s">
        <v>257</v>
      </c>
      <c r="C6" s="122" t="s">
        <v>258</v>
      </c>
      <c r="D6" s="122" t="s">
        <v>279</v>
      </c>
      <c r="E6" s="122" t="s">
        <v>280</v>
      </c>
      <c r="F6" s="122" t="s">
        <v>280</v>
      </c>
      <c r="G6" s="122" t="s">
        <v>281</v>
      </c>
      <c r="H6" s="122" t="s">
        <v>280</v>
      </c>
      <c r="I6" s="122">
        <v>207700</v>
      </c>
      <c r="J6" s="122" t="s">
        <v>282</v>
      </c>
      <c r="K6" s="122">
        <v>207700</v>
      </c>
      <c r="L6" s="122" t="s">
        <v>283</v>
      </c>
      <c r="M6" s="122" t="s">
        <v>284</v>
      </c>
      <c r="N6" s="122">
        <v>474131</v>
      </c>
      <c r="O6" s="122" t="s">
        <v>285</v>
      </c>
      <c r="P6" s="122">
        <v>859515</v>
      </c>
      <c r="Q6" s="122" t="s">
        <v>286</v>
      </c>
      <c r="R6" s="122" t="s">
        <v>259</v>
      </c>
      <c r="S6" s="122" t="s">
        <v>289</v>
      </c>
      <c r="T6" s="122" t="s">
        <v>289</v>
      </c>
      <c r="U6" s="122" t="s">
        <v>288</v>
      </c>
      <c r="V6" s="122" t="s">
        <v>261</v>
      </c>
      <c r="W6" s="122">
        <v>0</v>
      </c>
      <c r="X6" s="122" t="s">
        <v>262</v>
      </c>
      <c r="Y6" s="122">
        <v>356785608</v>
      </c>
      <c r="Z6" s="122" t="s">
        <v>290</v>
      </c>
      <c r="AA6" s="122" t="s">
        <v>338</v>
      </c>
      <c r="AB6" s="123">
        <v>42000</v>
      </c>
      <c r="AC6" s="122" t="s">
        <v>339</v>
      </c>
      <c r="AD6" s="122">
        <v>24</v>
      </c>
      <c r="AE6" s="122" t="s">
        <v>272</v>
      </c>
      <c r="AF6" s="122" t="s">
        <v>340</v>
      </c>
      <c r="AG6" s="184">
        <v>45429</v>
      </c>
      <c r="AH6" s="122" t="s">
        <v>266</v>
      </c>
      <c r="AI6" s="122" t="s">
        <v>268</v>
      </c>
      <c r="AJ6" s="123">
        <v>2240</v>
      </c>
      <c r="AK6" s="123">
        <v>2240</v>
      </c>
      <c r="AL6" s="122" t="s">
        <v>342</v>
      </c>
      <c r="AM6" s="123">
        <v>36885.53</v>
      </c>
      <c r="AN6" s="123">
        <v>12394.47</v>
      </c>
      <c r="AO6" s="123">
        <v>49280</v>
      </c>
      <c r="AP6" s="123">
        <v>5114.47</v>
      </c>
      <c r="AQ6" s="123">
        <v>168.53</v>
      </c>
      <c r="AR6" s="123">
        <v>5283</v>
      </c>
      <c r="AS6" s="123">
        <v>5114.47</v>
      </c>
      <c r="AT6" s="123">
        <v>168.53</v>
      </c>
      <c r="AU6" s="123">
        <v>5283</v>
      </c>
      <c r="AV6" s="122">
        <v>25</v>
      </c>
      <c r="AW6" s="122"/>
      <c r="AX6" s="122"/>
      <c r="AY6" s="122"/>
      <c r="AZ6" s="122"/>
      <c r="BA6" s="122"/>
      <c r="BB6" s="122" t="s">
        <v>267</v>
      </c>
      <c r="BC6" s="122"/>
      <c r="BD6" s="122"/>
      <c r="BE6" s="123">
        <v>0</v>
      </c>
      <c r="BF6" s="122" t="s">
        <v>289</v>
      </c>
      <c r="BG6" s="122" t="s">
        <v>388</v>
      </c>
      <c r="BH6" s="145" t="s">
        <v>401</v>
      </c>
      <c r="BI6" s="128" t="s">
        <v>100</v>
      </c>
      <c r="BJ6" s="129">
        <v>46210</v>
      </c>
      <c r="BK6" s="130" t="s">
        <v>103</v>
      </c>
      <c r="BL6" s="128" t="s">
        <v>108</v>
      </c>
      <c r="BM6" s="96" t="s">
        <v>181</v>
      </c>
      <c r="BN6" s="94"/>
      <c r="BO6" s="136"/>
      <c r="BP6" s="42"/>
      <c r="BQ6" s="131" t="s">
        <v>422</v>
      </c>
    </row>
    <row r="7" spans="1:69" hidden="1" x14ac:dyDescent="0.35">
      <c r="A7" s="132">
        <v>3</v>
      </c>
      <c r="B7" s="122" t="s">
        <v>257</v>
      </c>
      <c r="C7" s="122" t="s">
        <v>258</v>
      </c>
      <c r="D7" s="122" t="s">
        <v>279</v>
      </c>
      <c r="E7" s="122" t="s">
        <v>280</v>
      </c>
      <c r="F7" s="122" t="s">
        <v>280</v>
      </c>
      <c r="G7" s="122" t="s">
        <v>281</v>
      </c>
      <c r="H7" s="122" t="s">
        <v>280</v>
      </c>
      <c r="I7" s="122">
        <v>207700</v>
      </c>
      <c r="J7" s="122" t="s">
        <v>282</v>
      </c>
      <c r="K7" s="122">
        <v>207700</v>
      </c>
      <c r="L7" s="122" t="s">
        <v>291</v>
      </c>
      <c r="M7" s="122" t="s">
        <v>292</v>
      </c>
      <c r="N7" s="122">
        <v>432901</v>
      </c>
      <c r="O7" s="122" t="s">
        <v>293</v>
      </c>
      <c r="P7" s="122">
        <v>681713</v>
      </c>
      <c r="Q7" s="122" t="s">
        <v>294</v>
      </c>
      <c r="R7" s="122" t="s">
        <v>259</v>
      </c>
      <c r="S7" s="122" t="s">
        <v>295</v>
      </c>
      <c r="T7" s="122" t="s">
        <v>295</v>
      </c>
      <c r="U7" s="122" t="s">
        <v>296</v>
      </c>
      <c r="V7" s="122" t="s">
        <v>261</v>
      </c>
      <c r="W7" s="122">
        <v>0</v>
      </c>
      <c r="X7" s="122" t="s">
        <v>262</v>
      </c>
      <c r="Y7" s="122">
        <v>357565475</v>
      </c>
      <c r="Z7" s="122" t="s">
        <v>297</v>
      </c>
      <c r="AA7" s="122" t="s">
        <v>343</v>
      </c>
      <c r="AB7" s="123">
        <v>42000</v>
      </c>
      <c r="AC7" s="122" t="s">
        <v>344</v>
      </c>
      <c r="AD7" s="122">
        <v>24</v>
      </c>
      <c r="AE7" s="122" t="s">
        <v>272</v>
      </c>
      <c r="AF7" s="122" t="s">
        <v>345</v>
      </c>
      <c r="AG7" s="184">
        <v>45476</v>
      </c>
      <c r="AH7" s="122" t="s">
        <v>266</v>
      </c>
      <c r="AI7" s="122" t="s">
        <v>346</v>
      </c>
      <c r="AJ7" s="123">
        <v>2240</v>
      </c>
      <c r="AK7" s="123">
        <v>2240</v>
      </c>
      <c r="AL7" s="122" t="s">
        <v>347</v>
      </c>
      <c r="AM7" s="123">
        <v>20154.080000000002</v>
      </c>
      <c r="AN7" s="123">
        <v>8965.92</v>
      </c>
      <c r="AO7" s="123">
        <v>29120</v>
      </c>
      <c r="AP7" s="123">
        <v>21845.919999999998</v>
      </c>
      <c r="AQ7" s="123">
        <v>2831.08</v>
      </c>
      <c r="AR7" s="123">
        <v>24677</v>
      </c>
      <c r="AS7" s="123">
        <v>21845.919999999998</v>
      </c>
      <c r="AT7" s="123">
        <v>2831.08</v>
      </c>
      <c r="AU7" s="123">
        <v>24677</v>
      </c>
      <c r="AV7" s="122">
        <v>24</v>
      </c>
      <c r="AW7" s="122"/>
      <c r="AX7" s="122"/>
      <c r="AY7" s="122"/>
      <c r="AZ7" s="122"/>
      <c r="BA7" s="122"/>
      <c r="BB7" s="122" t="s">
        <v>267</v>
      </c>
      <c r="BC7" s="122"/>
      <c r="BD7" s="122"/>
      <c r="BE7" s="123">
        <v>0</v>
      </c>
      <c r="BF7" s="122" t="s">
        <v>295</v>
      </c>
      <c r="BG7" s="122" t="s">
        <v>389</v>
      </c>
      <c r="BH7" s="145" t="s">
        <v>401</v>
      </c>
      <c r="BI7" s="128" t="s">
        <v>100</v>
      </c>
      <c r="BJ7" s="129">
        <v>46210</v>
      </c>
      <c r="BK7" s="130" t="s">
        <v>107</v>
      </c>
      <c r="BL7" s="128" t="s">
        <v>119</v>
      </c>
      <c r="BM7" s="96" t="s">
        <v>181</v>
      </c>
      <c r="BN7" s="94"/>
      <c r="BO7" s="136"/>
      <c r="BP7" s="42"/>
      <c r="BQ7" s="135" t="s">
        <v>110</v>
      </c>
    </row>
    <row r="8" spans="1:69" hidden="1" x14ac:dyDescent="0.35">
      <c r="A8" s="132">
        <v>4</v>
      </c>
      <c r="B8" s="122" t="s">
        <v>257</v>
      </c>
      <c r="C8" s="122" t="s">
        <v>258</v>
      </c>
      <c r="D8" s="122" t="s">
        <v>279</v>
      </c>
      <c r="E8" s="122" t="s">
        <v>280</v>
      </c>
      <c r="F8" s="122" t="s">
        <v>280</v>
      </c>
      <c r="G8" s="122" t="s">
        <v>281</v>
      </c>
      <c r="H8" s="122" t="s">
        <v>280</v>
      </c>
      <c r="I8" s="122">
        <v>205921</v>
      </c>
      <c r="J8" s="122" t="s">
        <v>298</v>
      </c>
      <c r="K8" s="122">
        <v>205921</v>
      </c>
      <c r="L8" s="122" t="s">
        <v>291</v>
      </c>
      <c r="M8" s="122" t="s">
        <v>292</v>
      </c>
      <c r="N8" s="122">
        <v>558648</v>
      </c>
      <c r="O8" s="122" t="s">
        <v>299</v>
      </c>
      <c r="P8" s="122">
        <v>807591</v>
      </c>
      <c r="Q8" s="122" t="s">
        <v>300</v>
      </c>
      <c r="R8" s="122" t="s">
        <v>259</v>
      </c>
      <c r="S8" s="122" t="s">
        <v>301</v>
      </c>
      <c r="T8" s="122" t="s">
        <v>301</v>
      </c>
      <c r="U8" s="122" t="s">
        <v>271</v>
      </c>
      <c r="V8" s="122" t="s">
        <v>261</v>
      </c>
      <c r="W8" s="122">
        <v>0</v>
      </c>
      <c r="X8" s="122" t="s">
        <v>262</v>
      </c>
      <c r="Y8" s="122">
        <v>358587574</v>
      </c>
      <c r="Z8" s="122" t="s">
        <v>302</v>
      </c>
      <c r="AA8" s="122" t="s">
        <v>276</v>
      </c>
      <c r="AB8" s="123">
        <v>41000</v>
      </c>
      <c r="AC8" s="122" t="s">
        <v>348</v>
      </c>
      <c r="AD8" s="122">
        <v>24</v>
      </c>
      <c r="AE8" s="122" t="s">
        <v>265</v>
      </c>
      <c r="AF8" s="122" t="s">
        <v>349</v>
      </c>
      <c r="AG8" s="184">
        <v>45359</v>
      </c>
      <c r="AH8" s="122" t="s">
        <v>266</v>
      </c>
      <c r="AI8" s="122" t="s">
        <v>350</v>
      </c>
      <c r="AJ8" s="123">
        <v>2180</v>
      </c>
      <c r="AK8" s="123">
        <v>2180</v>
      </c>
      <c r="AL8" s="122" t="s">
        <v>351</v>
      </c>
      <c r="AM8" s="123">
        <v>26889.32</v>
      </c>
      <c r="AN8" s="123">
        <v>10170.68</v>
      </c>
      <c r="AO8" s="123">
        <v>37060</v>
      </c>
      <c r="AP8" s="123">
        <v>14110.68</v>
      </c>
      <c r="AQ8" s="123">
        <v>1199.32</v>
      </c>
      <c r="AR8" s="123">
        <v>15310</v>
      </c>
      <c r="AS8" s="123">
        <v>7788.73</v>
      </c>
      <c r="AT8" s="123">
        <v>931.27</v>
      </c>
      <c r="AU8" s="123">
        <v>8720</v>
      </c>
      <c r="AV8" s="122">
        <v>21</v>
      </c>
      <c r="AW8" s="122"/>
      <c r="AX8" s="122"/>
      <c r="AY8" s="122"/>
      <c r="AZ8" s="122"/>
      <c r="BA8" s="122"/>
      <c r="BB8" s="122" t="s">
        <v>267</v>
      </c>
      <c r="BC8" s="122"/>
      <c r="BD8" s="122"/>
      <c r="BE8" s="123">
        <v>0</v>
      </c>
      <c r="BF8" s="122" t="s">
        <v>301</v>
      </c>
      <c r="BG8" s="122" t="s">
        <v>390</v>
      </c>
      <c r="BH8" s="145" t="s">
        <v>401</v>
      </c>
      <c r="BI8" s="128" t="s">
        <v>100</v>
      </c>
      <c r="BJ8" s="129">
        <v>46210</v>
      </c>
      <c r="BK8" s="130" t="s">
        <v>103</v>
      </c>
      <c r="BL8" s="128" t="s">
        <v>108</v>
      </c>
      <c r="BM8" s="96" t="s">
        <v>181</v>
      </c>
      <c r="BN8" s="94"/>
      <c r="BO8" s="130"/>
      <c r="BP8" s="42"/>
      <c r="BQ8" s="131" t="s">
        <v>422</v>
      </c>
    </row>
    <row r="9" spans="1:69" hidden="1" x14ac:dyDescent="0.35">
      <c r="A9" s="132">
        <v>5</v>
      </c>
      <c r="B9" s="122" t="s">
        <v>257</v>
      </c>
      <c r="C9" s="122" t="s">
        <v>258</v>
      </c>
      <c r="D9" s="122" t="s">
        <v>279</v>
      </c>
      <c r="E9" s="122" t="s">
        <v>280</v>
      </c>
      <c r="F9" s="122" t="s">
        <v>280</v>
      </c>
      <c r="G9" s="122" t="s">
        <v>281</v>
      </c>
      <c r="H9" s="122" t="s">
        <v>280</v>
      </c>
      <c r="I9" s="122">
        <v>205921</v>
      </c>
      <c r="J9" s="122" t="s">
        <v>298</v>
      </c>
      <c r="K9" s="122">
        <v>205921</v>
      </c>
      <c r="L9" s="122" t="s">
        <v>291</v>
      </c>
      <c r="M9" s="122" t="s">
        <v>292</v>
      </c>
      <c r="N9" s="122">
        <v>449996</v>
      </c>
      <c r="O9" s="122" t="s">
        <v>303</v>
      </c>
      <c r="P9" s="122">
        <v>709709</v>
      </c>
      <c r="Q9" s="122" t="s">
        <v>304</v>
      </c>
      <c r="R9" s="122" t="s">
        <v>259</v>
      </c>
      <c r="S9" s="122" t="s">
        <v>305</v>
      </c>
      <c r="T9" s="122" t="s">
        <v>305</v>
      </c>
      <c r="U9" s="122" t="s">
        <v>260</v>
      </c>
      <c r="V9" s="122" t="s">
        <v>261</v>
      </c>
      <c r="W9" s="122">
        <v>0</v>
      </c>
      <c r="X9" s="122" t="s">
        <v>262</v>
      </c>
      <c r="Y9" s="122">
        <v>358909252</v>
      </c>
      <c r="Z9" s="122" t="s">
        <v>306</v>
      </c>
      <c r="AA9" s="122" t="s">
        <v>277</v>
      </c>
      <c r="AB9" s="123">
        <v>32000</v>
      </c>
      <c r="AC9" s="122" t="s">
        <v>352</v>
      </c>
      <c r="AD9" s="122">
        <v>24</v>
      </c>
      <c r="AE9" s="122" t="s">
        <v>265</v>
      </c>
      <c r="AF9" s="122" t="s">
        <v>353</v>
      </c>
      <c r="AG9" s="184">
        <v>45243</v>
      </c>
      <c r="AH9" s="122" t="s">
        <v>266</v>
      </c>
      <c r="AI9" s="122" t="s">
        <v>354</v>
      </c>
      <c r="AJ9" s="123">
        <v>1700</v>
      </c>
      <c r="AK9" s="123">
        <v>1700</v>
      </c>
      <c r="AL9" s="122" t="s">
        <v>355</v>
      </c>
      <c r="AM9" s="123">
        <v>15479.79</v>
      </c>
      <c r="AN9" s="123">
        <v>6620.21</v>
      </c>
      <c r="AO9" s="123">
        <v>22100</v>
      </c>
      <c r="AP9" s="123">
        <v>16520.21</v>
      </c>
      <c r="AQ9" s="123">
        <v>2103.79</v>
      </c>
      <c r="AR9" s="123">
        <v>18624</v>
      </c>
      <c r="AS9" s="123">
        <v>10131.23</v>
      </c>
      <c r="AT9" s="123">
        <v>1768.77</v>
      </c>
      <c r="AU9" s="123">
        <v>11900</v>
      </c>
      <c r="AV9" s="122">
        <v>20</v>
      </c>
      <c r="AW9" s="122"/>
      <c r="AX9" s="122"/>
      <c r="AY9" s="122"/>
      <c r="AZ9" s="122"/>
      <c r="BA9" s="122"/>
      <c r="BB9" s="122" t="s">
        <v>267</v>
      </c>
      <c r="BC9" s="122"/>
      <c r="BD9" s="122"/>
      <c r="BE9" s="123">
        <v>0</v>
      </c>
      <c r="BF9" s="122" t="s">
        <v>305</v>
      </c>
      <c r="BG9" s="122" t="s">
        <v>391</v>
      </c>
      <c r="BH9" s="145" t="s">
        <v>401</v>
      </c>
      <c r="BI9" s="128" t="s">
        <v>100</v>
      </c>
      <c r="BJ9" s="129">
        <v>46210</v>
      </c>
      <c r="BK9" s="130" t="s">
        <v>103</v>
      </c>
      <c r="BL9" s="128" t="s">
        <v>108</v>
      </c>
      <c r="BM9" s="96" t="s">
        <v>181</v>
      </c>
      <c r="BN9" s="94"/>
      <c r="BO9" s="130"/>
      <c r="BP9" s="42"/>
      <c r="BQ9" s="131" t="s">
        <v>422</v>
      </c>
    </row>
    <row r="10" spans="1:69" hidden="1" x14ac:dyDescent="0.35">
      <c r="A10" s="132">
        <v>6</v>
      </c>
      <c r="B10" s="122" t="s">
        <v>257</v>
      </c>
      <c r="C10" s="122" t="s">
        <v>258</v>
      </c>
      <c r="D10" s="122" t="s">
        <v>279</v>
      </c>
      <c r="E10" s="122" t="s">
        <v>280</v>
      </c>
      <c r="F10" s="122" t="s">
        <v>280</v>
      </c>
      <c r="G10" s="122" t="s">
        <v>281</v>
      </c>
      <c r="H10" s="122" t="s">
        <v>280</v>
      </c>
      <c r="I10" s="122">
        <v>205921</v>
      </c>
      <c r="J10" s="122" t="s">
        <v>298</v>
      </c>
      <c r="K10" s="122">
        <v>205921</v>
      </c>
      <c r="L10" s="122" t="s">
        <v>291</v>
      </c>
      <c r="M10" s="122" t="s">
        <v>292</v>
      </c>
      <c r="N10" s="122">
        <v>558639</v>
      </c>
      <c r="O10" s="122" t="s">
        <v>307</v>
      </c>
      <c r="P10" s="122">
        <v>734965</v>
      </c>
      <c r="Q10" s="122" t="s">
        <v>308</v>
      </c>
      <c r="R10" s="122" t="s">
        <v>259</v>
      </c>
      <c r="S10" s="122" t="s">
        <v>309</v>
      </c>
      <c r="T10" s="122" t="s">
        <v>309</v>
      </c>
      <c r="U10" s="122" t="s">
        <v>271</v>
      </c>
      <c r="V10" s="122" t="s">
        <v>261</v>
      </c>
      <c r="W10" s="122">
        <v>0</v>
      </c>
      <c r="X10" s="122" t="s">
        <v>262</v>
      </c>
      <c r="Y10" s="122">
        <v>359543987</v>
      </c>
      <c r="Z10" s="122" t="s">
        <v>310</v>
      </c>
      <c r="AA10" s="122" t="s">
        <v>356</v>
      </c>
      <c r="AB10" s="123">
        <v>65000</v>
      </c>
      <c r="AC10" s="122" t="s">
        <v>348</v>
      </c>
      <c r="AD10" s="122">
        <v>24</v>
      </c>
      <c r="AE10" s="122" t="s">
        <v>269</v>
      </c>
      <c r="AF10" s="122" t="s">
        <v>357</v>
      </c>
      <c r="AG10" s="184">
        <v>45341</v>
      </c>
      <c r="AH10" s="122" t="s">
        <v>266</v>
      </c>
      <c r="AI10" s="122" t="s">
        <v>358</v>
      </c>
      <c r="AJ10" s="123">
        <v>3460</v>
      </c>
      <c r="AK10" s="123">
        <v>3460</v>
      </c>
      <c r="AL10" s="122" t="s">
        <v>359</v>
      </c>
      <c r="AM10" s="123">
        <v>26153.13</v>
      </c>
      <c r="AN10" s="123">
        <v>11906.87</v>
      </c>
      <c r="AO10" s="123">
        <v>38060</v>
      </c>
      <c r="AP10" s="123">
        <v>38846.870000000003</v>
      </c>
      <c r="AQ10" s="123">
        <v>5822.13</v>
      </c>
      <c r="AR10" s="123">
        <v>44669</v>
      </c>
      <c r="AS10" s="123">
        <v>0</v>
      </c>
      <c r="AT10" s="123">
        <v>0</v>
      </c>
      <c r="AU10" s="123">
        <v>0</v>
      </c>
      <c r="AV10" s="122">
        <v>11</v>
      </c>
      <c r="AW10" s="122"/>
      <c r="AX10" s="122"/>
      <c r="AY10" s="122"/>
      <c r="AZ10" s="122"/>
      <c r="BA10" s="122"/>
      <c r="BB10" s="122" t="s">
        <v>267</v>
      </c>
      <c r="BC10" s="122"/>
      <c r="BD10" s="122"/>
      <c r="BE10" s="123">
        <v>0</v>
      </c>
      <c r="BF10" s="122" t="s">
        <v>309</v>
      </c>
      <c r="BG10" s="122" t="s">
        <v>392</v>
      </c>
      <c r="BH10" s="145" t="s">
        <v>401</v>
      </c>
      <c r="BI10" s="128" t="s">
        <v>100</v>
      </c>
      <c r="BJ10" s="129">
        <v>46210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421</v>
      </c>
    </row>
    <row r="11" spans="1:69" hidden="1" x14ac:dyDescent="0.35">
      <c r="A11" s="132">
        <v>7</v>
      </c>
      <c r="B11" s="122" t="s">
        <v>257</v>
      </c>
      <c r="C11" s="122" t="s">
        <v>258</v>
      </c>
      <c r="D11" s="122" t="s">
        <v>279</v>
      </c>
      <c r="E11" s="122" t="s">
        <v>280</v>
      </c>
      <c r="F11" s="122" t="s">
        <v>280</v>
      </c>
      <c r="G11" s="122" t="s">
        <v>281</v>
      </c>
      <c r="H11" s="122" t="s">
        <v>280</v>
      </c>
      <c r="I11" s="122">
        <v>207700</v>
      </c>
      <c r="J11" s="122" t="s">
        <v>282</v>
      </c>
      <c r="K11" s="122">
        <v>207700</v>
      </c>
      <c r="L11" s="122" t="s">
        <v>291</v>
      </c>
      <c r="M11" s="122" t="s">
        <v>292</v>
      </c>
      <c r="N11" s="122">
        <v>432901</v>
      </c>
      <c r="O11" s="122" t="s">
        <v>293</v>
      </c>
      <c r="P11" s="122">
        <v>678522</v>
      </c>
      <c r="Q11" s="122" t="s">
        <v>311</v>
      </c>
      <c r="R11" s="122" t="s">
        <v>259</v>
      </c>
      <c r="S11" s="122" t="s">
        <v>312</v>
      </c>
      <c r="T11" s="122" t="s">
        <v>312</v>
      </c>
      <c r="U11" s="122" t="s">
        <v>296</v>
      </c>
      <c r="V11" s="122" t="s">
        <v>261</v>
      </c>
      <c r="W11" s="122">
        <v>0</v>
      </c>
      <c r="X11" s="122" t="s">
        <v>262</v>
      </c>
      <c r="Y11" s="122">
        <v>359563599</v>
      </c>
      <c r="Z11" s="122" t="s">
        <v>313</v>
      </c>
      <c r="AA11" s="122" t="s">
        <v>360</v>
      </c>
      <c r="AB11" s="123">
        <v>49000</v>
      </c>
      <c r="AC11" s="122" t="s">
        <v>344</v>
      </c>
      <c r="AD11" s="122">
        <v>24</v>
      </c>
      <c r="AE11" s="122" t="s">
        <v>269</v>
      </c>
      <c r="AF11" s="122" t="s">
        <v>361</v>
      </c>
      <c r="AG11" s="184">
        <v>45190</v>
      </c>
      <c r="AH11" s="122" t="s">
        <v>266</v>
      </c>
      <c r="AI11" s="122" t="s">
        <v>362</v>
      </c>
      <c r="AJ11" s="123">
        <v>2610</v>
      </c>
      <c r="AK11" s="123">
        <v>2610</v>
      </c>
      <c r="AL11" s="122" t="s">
        <v>363</v>
      </c>
      <c r="AM11" s="123">
        <v>19898.98</v>
      </c>
      <c r="AN11" s="123">
        <v>8811.02</v>
      </c>
      <c r="AO11" s="123">
        <v>28710</v>
      </c>
      <c r="AP11" s="123">
        <v>29101.02</v>
      </c>
      <c r="AQ11" s="123">
        <v>4330.9799999999996</v>
      </c>
      <c r="AR11" s="123">
        <v>33432</v>
      </c>
      <c r="AS11" s="123">
        <v>0</v>
      </c>
      <c r="AT11" s="123">
        <v>0</v>
      </c>
      <c r="AU11" s="123">
        <v>0</v>
      </c>
      <c r="AV11" s="122">
        <v>11</v>
      </c>
      <c r="AW11" s="122"/>
      <c r="AX11" s="122"/>
      <c r="AY11" s="122"/>
      <c r="AZ11" s="122"/>
      <c r="BA11" s="122"/>
      <c r="BB11" s="122" t="s">
        <v>267</v>
      </c>
      <c r="BC11" s="122"/>
      <c r="BD11" s="122"/>
      <c r="BE11" s="123">
        <v>0</v>
      </c>
      <c r="BF11" s="122" t="s">
        <v>312</v>
      </c>
      <c r="BG11" s="122" t="s">
        <v>393</v>
      </c>
      <c r="BH11" s="145" t="s">
        <v>401</v>
      </c>
      <c r="BI11" s="128" t="s">
        <v>100</v>
      </c>
      <c r="BJ11" s="129">
        <v>46211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1" t="s">
        <v>421</v>
      </c>
    </row>
    <row r="12" spans="1:69" hidden="1" x14ac:dyDescent="0.35">
      <c r="A12" s="132">
        <v>8</v>
      </c>
      <c r="B12" s="122" t="s">
        <v>257</v>
      </c>
      <c r="C12" s="122" t="s">
        <v>258</v>
      </c>
      <c r="D12" s="122" t="s">
        <v>279</v>
      </c>
      <c r="E12" s="122" t="s">
        <v>280</v>
      </c>
      <c r="F12" s="122" t="s">
        <v>280</v>
      </c>
      <c r="G12" s="122" t="s">
        <v>281</v>
      </c>
      <c r="H12" s="122" t="s">
        <v>280</v>
      </c>
      <c r="I12" s="122">
        <v>205921</v>
      </c>
      <c r="J12" s="122" t="s">
        <v>298</v>
      </c>
      <c r="K12" s="122">
        <v>205921</v>
      </c>
      <c r="L12" s="122" t="s">
        <v>291</v>
      </c>
      <c r="M12" s="122" t="s">
        <v>292</v>
      </c>
      <c r="N12" s="122">
        <v>449996</v>
      </c>
      <c r="O12" s="122" t="s">
        <v>303</v>
      </c>
      <c r="P12" s="122">
        <v>750125</v>
      </c>
      <c r="Q12" s="122" t="s">
        <v>314</v>
      </c>
      <c r="R12" s="122" t="s">
        <v>259</v>
      </c>
      <c r="S12" s="122" t="s">
        <v>315</v>
      </c>
      <c r="T12" s="122" t="s">
        <v>315</v>
      </c>
      <c r="U12" s="122" t="s">
        <v>260</v>
      </c>
      <c r="V12" s="122" t="s">
        <v>261</v>
      </c>
      <c r="W12" s="122">
        <v>0</v>
      </c>
      <c r="X12" s="122" t="s">
        <v>262</v>
      </c>
      <c r="Y12" s="122">
        <v>359597248</v>
      </c>
      <c r="Z12" s="122" t="s">
        <v>316</v>
      </c>
      <c r="AA12" s="122" t="s">
        <v>364</v>
      </c>
      <c r="AB12" s="123">
        <v>42000</v>
      </c>
      <c r="AC12" s="122" t="s">
        <v>352</v>
      </c>
      <c r="AD12" s="122">
        <v>24</v>
      </c>
      <c r="AE12" s="122" t="s">
        <v>269</v>
      </c>
      <c r="AF12" s="122" t="s">
        <v>365</v>
      </c>
      <c r="AG12" s="184">
        <v>45319</v>
      </c>
      <c r="AH12" s="122" t="s">
        <v>266</v>
      </c>
      <c r="AI12" s="122" t="s">
        <v>366</v>
      </c>
      <c r="AJ12" s="123">
        <v>2240</v>
      </c>
      <c r="AK12" s="123">
        <v>2240</v>
      </c>
      <c r="AL12" s="122" t="s">
        <v>367</v>
      </c>
      <c r="AM12" s="123">
        <v>16916.599999999999</v>
      </c>
      <c r="AN12" s="123">
        <v>7723.4</v>
      </c>
      <c r="AO12" s="123">
        <v>24640</v>
      </c>
      <c r="AP12" s="123">
        <v>25083.4</v>
      </c>
      <c r="AQ12" s="123">
        <v>3749.6</v>
      </c>
      <c r="AR12" s="123">
        <v>28833</v>
      </c>
      <c r="AS12" s="123">
        <v>0</v>
      </c>
      <c r="AT12" s="123">
        <v>0</v>
      </c>
      <c r="AU12" s="123">
        <v>0</v>
      </c>
      <c r="AV12" s="122">
        <v>11</v>
      </c>
      <c r="AW12" s="122"/>
      <c r="AX12" s="122"/>
      <c r="AY12" s="122"/>
      <c r="AZ12" s="122"/>
      <c r="BA12" s="122"/>
      <c r="BB12" s="122" t="s">
        <v>267</v>
      </c>
      <c r="BC12" s="122"/>
      <c r="BD12" s="122"/>
      <c r="BE12" s="123">
        <v>0</v>
      </c>
      <c r="BF12" s="122" t="s">
        <v>315</v>
      </c>
      <c r="BG12" s="122" t="s">
        <v>394</v>
      </c>
      <c r="BH12" s="145" t="s">
        <v>401</v>
      </c>
      <c r="BI12" s="128" t="s">
        <v>100</v>
      </c>
      <c r="BJ12" s="129">
        <v>46211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1" t="s">
        <v>421</v>
      </c>
    </row>
    <row r="13" spans="1:69" hidden="1" x14ac:dyDescent="0.35">
      <c r="A13" s="132">
        <v>9</v>
      </c>
      <c r="B13" s="122" t="s">
        <v>257</v>
      </c>
      <c r="C13" s="122" t="s">
        <v>258</v>
      </c>
      <c r="D13" s="122" t="s">
        <v>279</v>
      </c>
      <c r="E13" s="122" t="s">
        <v>280</v>
      </c>
      <c r="F13" s="122" t="s">
        <v>280</v>
      </c>
      <c r="G13" s="122" t="s">
        <v>281</v>
      </c>
      <c r="H13" s="122" t="s">
        <v>280</v>
      </c>
      <c r="I13" s="122">
        <v>207700</v>
      </c>
      <c r="J13" s="122" t="s">
        <v>282</v>
      </c>
      <c r="K13" s="122">
        <v>207700</v>
      </c>
      <c r="L13" s="122" t="s">
        <v>291</v>
      </c>
      <c r="M13" s="122" t="s">
        <v>292</v>
      </c>
      <c r="N13" s="122">
        <v>476882</v>
      </c>
      <c r="O13" s="122" t="s">
        <v>317</v>
      </c>
      <c r="P13" s="122">
        <v>818551</v>
      </c>
      <c r="Q13" s="122" t="s">
        <v>318</v>
      </c>
      <c r="R13" s="122" t="s">
        <v>259</v>
      </c>
      <c r="S13" s="122" t="s">
        <v>319</v>
      </c>
      <c r="T13" s="122" t="s">
        <v>319</v>
      </c>
      <c r="U13" s="122" t="s">
        <v>288</v>
      </c>
      <c r="V13" s="122" t="s">
        <v>261</v>
      </c>
      <c r="W13" s="122">
        <v>0</v>
      </c>
      <c r="X13" s="122" t="s">
        <v>262</v>
      </c>
      <c r="Y13" s="122">
        <v>359654041</v>
      </c>
      <c r="Z13" s="122" t="s">
        <v>320</v>
      </c>
      <c r="AA13" s="122" t="s">
        <v>368</v>
      </c>
      <c r="AB13" s="123">
        <v>65000</v>
      </c>
      <c r="AC13" s="122" t="s">
        <v>348</v>
      </c>
      <c r="AD13" s="122">
        <v>24</v>
      </c>
      <c r="AE13" s="122" t="s">
        <v>269</v>
      </c>
      <c r="AF13" s="122" t="s">
        <v>369</v>
      </c>
      <c r="AG13" s="184">
        <v>45373</v>
      </c>
      <c r="AH13" s="122" t="s">
        <v>266</v>
      </c>
      <c r="AI13" s="122" t="s">
        <v>370</v>
      </c>
      <c r="AJ13" s="123">
        <v>3460</v>
      </c>
      <c r="AK13" s="123">
        <v>3460</v>
      </c>
      <c r="AL13" s="122" t="s">
        <v>359</v>
      </c>
      <c r="AM13" s="123">
        <v>23581.91</v>
      </c>
      <c r="AN13" s="123">
        <v>11018.09</v>
      </c>
      <c r="AO13" s="123">
        <v>34600</v>
      </c>
      <c r="AP13" s="123">
        <v>41418.089999999997</v>
      </c>
      <c r="AQ13" s="123">
        <v>6668.91</v>
      </c>
      <c r="AR13" s="123">
        <v>48087</v>
      </c>
      <c r="AS13" s="123">
        <v>0</v>
      </c>
      <c r="AT13" s="123">
        <v>0</v>
      </c>
      <c r="AU13" s="123">
        <v>0</v>
      </c>
      <c r="AV13" s="122">
        <v>10</v>
      </c>
      <c r="AW13" s="122"/>
      <c r="AX13" s="122"/>
      <c r="AY13" s="122"/>
      <c r="AZ13" s="122"/>
      <c r="BA13" s="122"/>
      <c r="BB13" s="122" t="s">
        <v>267</v>
      </c>
      <c r="BC13" s="122"/>
      <c r="BD13" s="122"/>
      <c r="BE13" s="123">
        <v>0</v>
      </c>
      <c r="BF13" s="122" t="s">
        <v>319</v>
      </c>
      <c r="BG13" s="122" t="s">
        <v>395</v>
      </c>
      <c r="BH13" s="145" t="s">
        <v>401</v>
      </c>
      <c r="BI13" s="128" t="s">
        <v>100</v>
      </c>
      <c r="BJ13" s="129">
        <v>46211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1" t="s">
        <v>421</v>
      </c>
    </row>
    <row r="14" spans="1:69" hidden="1" x14ac:dyDescent="0.35">
      <c r="A14" s="132">
        <v>10</v>
      </c>
      <c r="B14" s="122" t="s">
        <v>257</v>
      </c>
      <c r="C14" s="122" t="s">
        <v>258</v>
      </c>
      <c r="D14" s="122" t="s">
        <v>279</v>
      </c>
      <c r="E14" s="122" t="s">
        <v>280</v>
      </c>
      <c r="F14" s="122" t="s">
        <v>280</v>
      </c>
      <c r="G14" s="122" t="s">
        <v>281</v>
      </c>
      <c r="H14" s="122" t="s">
        <v>280</v>
      </c>
      <c r="I14" s="122">
        <v>17186</v>
      </c>
      <c r="J14" s="122" t="s">
        <v>321</v>
      </c>
      <c r="K14" s="122">
        <v>17186</v>
      </c>
      <c r="L14" s="122" t="s">
        <v>322</v>
      </c>
      <c r="M14" s="122" t="s">
        <v>323</v>
      </c>
      <c r="N14" s="122">
        <v>558952</v>
      </c>
      <c r="O14" s="122" t="s">
        <v>324</v>
      </c>
      <c r="P14" s="122">
        <v>571386</v>
      </c>
      <c r="Q14" s="122" t="s">
        <v>325</v>
      </c>
      <c r="R14" s="122" t="s">
        <v>259</v>
      </c>
      <c r="S14" s="122" t="s">
        <v>326</v>
      </c>
      <c r="T14" s="122" t="s">
        <v>326</v>
      </c>
      <c r="U14" s="122" t="s">
        <v>275</v>
      </c>
      <c r="V14" s="122" t="s">
        <v>261</v>
      </c>
      <c r="W14" s="122">
        <v>0</v>
      </c>
      <c r="X14" s="122" t="s">
        <v>262</v>
      </c>
      <c r="Y14" s="122">
        <v>359676839</v>
      </c>
      <c r="Z14" s="122" t="s">
        <v>327</v>
      </c>
      <c r="AA14" s="122" t="s">
        <v>371</v>
      </c>
      <c r="AB14" s="123">
        <v>70000</v>
      </c>
      <c r="AC14" s="122" t="s">
        <v>372</v>
      </c>
      <c r="AD14" s="122">
        <v>24</v>
      </c>
      <c r="AE14" s="122" t="s">
        <v>269</v>
      </c>
      <c r="AF14" s="122" t="s">
        <v>373</v>
      </c>
      <c r="AG14" s="184">
        <v>45334</v>
      </c>
      <c r="AH14" s="122" t="s">
        <v>266</v>
      </c>
      <c r="AI14" s="122" t="s">
        <v>374</v>
      </c>
      <c r="AJ14" s="123">
        <v>3730</v>
      </c>
      <c r="AK14" s="123">
        <v>3730</v>
      </c>
      <c r="AL14" s="122" t="s">
        <v>342</v>
      </c>
      <c r="AM14" s="123">
        <v>25609.14</v>
      </c>
      <c r="AN14" s="123">
        <v>11690.86</v>
      </c>
      <c r="AO14" s="123">
        <v>37300</v>
      </c>
      <c r="AP14" s="123">
        <v>44390.86</v>
      </c>
      <c r="AQ14" s="123">
        <v>7103.14</v>
      </c>
      <c r="AR14" s="123">
        <v>51494</v>
      </c>
      <c r="AS14" s="123">
        <v>0</v>
      </c>
      <c r="AT14" s="123">
        <v>0</v>
      </c>
      <c r="AU14" s="123">
        <v>0</v>
      </c>
      <c r="AV14" s="122">
        <v>10</v>
      </c>
      <c r="AW14" s="122"/>
      <c r="AX14" s="122"/>
      <c r="AY14" s="122"/>
      <c r="AZ14" s="122"/>
      <c r="BA14" s="122"/>
      <c r="BB14" s="122" t="s">
        <v>267</v>
      </c>
      <c r="BC14" s="122"/>
      <c r="BD14" s="122"/>
      <c r="BE14" s="123">
        <v>0</v>
      </c>
      <c r="BF14" s="122" t="s">
        <v>326</v>
      </c>
      <c r="BG14" s="122" t="s">
        <v>396</v>
      </c>
      <c r="BH14" s="145" t="s">
        <v>401</v>
      </c>
      <c r="BI14" s="128" t="s">
        <v>100</v>
      </c>
      <c r="BJ14" s="129">
        <v>46211</v>
      </c>
      <c r="BK14" s="130" t="s">
        <v>104</v>
      </c>
      <c r="BL14" s="128" t="s">
        <v>119</v>
      </c>
      <c r="BM14" s="96" t="s">
        <v>180</v>
      </c>
      <c r="BN14" s="94" t="s">
        <v>222</v>
      </c>
      <c r="BO14" s="130"/>
      <c r="BP14" s="42"/>
      <c r="BQ14" s="131" t="s">
        <v>421</v>
      </c>
    </row>
    <row r="15" spans="1:69" hidden="1" x14ac:dyDescent="0.35">
      <c r="A15" s="132">
        <v>11</v>
      </c>
      <c r="B15" s="122" t="s">
        <v>257</v>
      </c>
      <c r="C15" s="122" t="s">
        <v>258</v>
      </c>
      <c r="D15" s="122" t="s">
        <v>279</v>
      </c>
      <c r="E15" s="122" t="s">
        <v>280</v>
      </c>
      <c r="F15" s="122" t="s">
        <v>280</v>
      </c>
      <c r="G15" s="122" t="s">
        <v>281</v>
      </c>
      <c r="H15" s="122" t="s">
        <v>280</v>
      </c>
      <c r="I15" s="122">
        <v>207700</v>
      </c>
      <c r="J15" s="122" t="s">
        <v>282</v>
      </c>
      <c r="K15" s="122">
        <v>207700</v>
      </c>
      <c r="L15" s="122" t="s">
        <v>291</v>
      </c>
      <c r="M15" s="122" t="s">
        <v>292</v>
      </c>
      <c r="N15" s="122">
        <v>476882</v>
      </c>
      <c r="O15" s="122" t="s">
        <v>317</v>
      </c>
      <c r="P15" s="122">
        <v>818551</v>
      </c>
      <c r="Q15" s="122" t="s">
        <v>318</v>
      </c>
      <c r="R15" s="122" t="s">
        <v>259</v>
      </c>
      <c r="S15" s="122" t="s">
        <v>328</v>
      </c>
      <c r="T15" s="122" t="s">
        <v>328</v>
      </c>
      <c r="U15" s="122" t="s">
        <v>288</v>
      </c>
      <c r="V15" s="122" t="s">
        <v>261</v>
      </c>
      <c r="W15" s="122">
        <v>0</v>
      </c>
      <c r="X15" s="122" t="s">
        <v>262</v>
      </c>
      <c r="Y15" s="122">
        <v>359704211</v>
      </c>
      <c r="Z15" s="122" t="s">
        <v>329</v>
      </c>
      <c r="AA15" s="122" t="s">
        <v>375</v>
      </c>
      <c r="AB15" s="123">
        <v>52000</v>
      </c>
      <c r="AC15" s="122" t="s">
        <v>348</v>
      </c>
      <c r="AD15" s="122">
        <v>24</v>
      </c>
      <c r="AE15" s="122" t="s">
        <v>269</v>
      </c>
      <c r="AF15" s="122" t="s">
        <v>376</v>
      </c>
      <c r="AG15" s="184">
        <v>45415</v>
      </c>
      <c r="AH15" s="122" t="s">
        <v>266</v>
      </c>
      <c r="AI15" s="122" t="s">
        <v>370</v>
      </c>
      <c r="AJ15" s="123">
        <v>2770</v>
      </c>
      <c r="AK15" s="123">
        <v>2770</v>
      </c>
      <c r="AL15" s="122" t="s">
        <v>377</v>
      </c>
      <c r="AM15" s="123">
        <v>19310.98</v>
      </c>
      <c r="AN15" s="123">
        <v>8389.02</v>
      </c>
      <c r="AO15" s="123">
        <v>27700</v>
      </c>
      <c r="AP15" s="123">
        <v>32689.02</v>
      </c>
      <c r="AQ15" s="123">
        <v>5183.9799999999996</v>
      </c>
      <c r="AR15" s="123">
        <v>37873</v>
      </c>
      <c r="AS15" s="123">
        <v>0</v>
      </c>
      <c r="AT15" s="123">
        <v>0</v>
      </c>
      <c r="AU15" s="123">
        <v>0</v>
      </c>
      <c r="AV15" s="122">
        <v>10</v>
      </c>
      <c r="AW15" s="122"/>
      <c r="AX15" s="122"/>
      <c r="AY15" s="122"/>
      <c r="AZ15" s="122"/>
      <c r="BA15" s="122"/>
      <c r="BB15" s="122" t="s">
        <v>267</v>
      </c>
      <c r="BC15" s="122"/>
      <c r="BD15" s="122"/>
      <c r="BE15" s="123">
        <v>0</v>
      </c>
      <c r="BF15" s="122" t="s">
        <v>328</v>
      </c>
      <c r="BG15" s="122" t="s">
        <v>397</v>
      </c>
      <c r="BH15" s="145" t="s">
        <v>401</v>
      </c>
      <c r="BI15" s="128" t="s">
        <v>100</v>
      </c>
      <c r="BJ15" s="129">
        <v>46211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1" t="s">
        <v>421</v>
      </c>
    </row>
    <row r="16" spans="1:69" hidden="1" x14ac:dyDescent="0.35">
      <c r="A16" s="132">
        <v>12</v>
      </c>
      <c r="B16" s="122" t="s">
        <v>257</v>
      </c>
      <c r="C16" s="122" t="s">
        <v>258</v>
      </c>
      <c r="D16" s="122" t="s">
        <v>279</v>
      </c>
      <c r="E16" s="122" t="s">
        <v>280</v>
      </c>
      <c r="F16" s="122" t="s">
        <v>280</v>
      </c>
      <c r="G16" s="122" t="s">
        <v>281</v>
      </c>
      <c r="H16" s="122" t="s">
        <v>280</v>
      </c>
      <c r="I16" s="122">
        <v>205921</v>
      </c>
      <c r="J16" s="122" t="s">
        <v>298</v>
      </c>
      <c r="K16" s="122">
        <v>205921</v>
      </c>
      <c r="L16" s="122" t="s">
        <v>291</v>
      </c>
      <c r="M16" s="122" t="s">
        <v>292</v>
      </c>
      <c r="N16" s="122">
        <v>388576</v>
      </c>
      <c r="O16" s="122" t="s">
        <v>330</v>
      </c>
      <c r="P16" s="122">
        <v>645095</v>
      </c>
      <c r="Q16" s="122" t="s">
        <v>331</v>
      </c>
      <c r="R16" s="122" t="s">
        <v>259</v>
      </c>
      <c r="S16" s="122" t="s">
        <v>332</v>
      </c>
      <c r="T16" s="122" t="s">
        <v>332</v>
      </c>
      <c r="U16" s="122" t="s">
        <v>260</v>
      </c>
      <c r="V16" s="122" t="s">
        <v>261</v>
      </c>
      <c r="W16" s="122">
        <v>0</v>
      </c>
      <c r="X16" s="122" t="s">
        <v>262</v>
      </c>
      <c r="Y16" s="122">
        <v>359737039</v>
      </c>
      <c r="Z16" s="122" t="s">
        <v>263</v>
      </c>
      <c r="AA16" s="122" t="s">
        <v>378</v>
      </c>
      <c r="AB16" s="123">
        <v>68000</v>
      </c>
      <c r="AC16" s="122" t="s">
        <v>264</v>
      </c>
      <c r="AD16" s="122">
        <v>24</v>
      </c>
      <c r="AE16" s="122" t="s">
        <v>269</v>
      </c>
      <c r="AF16" s="122" t="s">
        <v>379</v>
      </c>
      <c r="AG16" s="184">
        <v>45214</v>
      </c>
      <c r="AH16" s="122" t="s">
        <v>266</v>
      </c>
      <c r="AI16" s="122" t="s">
        <v>374</v>
      </c>
      <c r="AJ16" s="123">
        <v>3620</v>
      </c>
      <c r="AK16" s="123">
        <v>3620</v>
      </c>
      <c r="AL16" s="122" t="s">
        <v>380</v>
      </c>
      <c r="AM16" s="123">
        <v>25458.34</v>
      </c>
      <c r="AN16" s="123">
        <v>10741.66</v>
      </c>
      <c r="AO16" s="123">
        <v>36200</v>
      </c>
      <c r="AP16" s="123">
        <v>42541.66</v>
      </c>
      <c r="AQ16" s="123">
        <v>6582.34</v>
      </c>
      <c r="AR16" s="123">
        <v>49124</v>
      </c>
      <c r="AS16" s="123">
        <v>0</v>
      </c>
      <c r="AT16" s="123">
        <v>0</v>
      </c>
      <c r="AU16" s="123">
        <v>0</v>
      </c>
      <c r="AV16" s="122">
        <v>10</v>
      </c>
      <c r="AW16" s="122"/>
      <c r="AX16" s="122"/>
      <c r="AY16" s="122"/>
      <c r="AZ16" s="122"/>
      <c r="BA16" s="122"/>
      <c r="BB16" s="122" t="s">
        <v>267</v>
      </c>
      <c r="BC16" s="122"/>
      <c r="BD16" s="122"/>
      <c r="BE16" s="123">
        <v>0</v>
      </c>
      <c r="BF16" s="122" t="s">
        <v>332</v>
      </c>
      <c r="BG16" s="122" t="s">
        <v>398</v>
      </c>
      <c r="BH16" s="145" t="s">
        <v>401</v>
      </c>
      <c r="BI16" s="128" t="s">
        <v>100</v>
      </c>
      <c r="BJ16" s="129">
        <v>46211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31" t="s">
        <v>421</v>
      </c>
    </row>
    <row r="17" spans="1:69" hidden="1" x14ac:dyDescent="0.35">
      <c r="A17" s="132">
        <v>13</v>
      </c>
      <c r="B17" s="122" t="s">
        <v>257</v>
      </c>
      <c r="C17" s="122" t="s">
        <v>258</v>
      </c>
      <c r="D17" s="122" t="s">
        <v>279</v>
      </c>
      <c r="E17" s="122" t="s">
        <v>280</v>
      </c>
      <c r="F17" s="122" t="s">
        <v>280</v>
      </c>
      <c r="G17" s="122" t="s">
        <v>281</v>
      </c>
      <c r="H17" s="122" t="s">
        <v>280</v>
      </c>
      <c r="I17" s="122">
        <v>17186</v>
      </c>
      <c r="J17" s="122" t="s">
        <v>321</v>
      </c>
      <c r="K17" s="122">
        <v>17186</v>
      </c>
      <c r="L17" s="122" t="s">
        <v>322</v>
      </c>
      <c r="M17" s="122" t="s">
        <v>323</v>
      </c>
      <c r="N17" s="122">
        <v>558952</v>
      </c>
      <c r="O17" s="122" t="s">
        <v>324</v>
      </c>
      <c r="P17" s="122">
        <v>571386</v>
      </c>
      <c r="Q17" s="122" t="s">
        <v>325</v>
      </c>
      <c r="R17" s="122" t="s">
        <v>259</v>
      </c>
      <c r="S17" s="122" t="s">
        <v>333</v>
      </c>
      <c r="T17" s="122" t="s">
        <v>333</v>
      </c>
      <c r="U17" s="122" t="s">
        <v>275</v>
      </c>
      <c r="V17" s="122" t="s">
        <v>261</v>
      </c>
      <c r="W17" s="122">
        <v>0</v>
      </c>
      <c r="X17" s="122" t="s">
        <v>262</v>
      </c>
      <c r="Y17" s="122">
        <v>359831273</v>
      </c>
      <c r="Z17" s="122" t="s">
        <v>334</v>
      </c>
      <c r="AA17" s="122" t="s">
        <v>381</v>
      </c>
      <c r="AB17" s="123">
        <v>68000</v>
      </c>
      <c r="AC17" s="122" t="s">
        <v>372</v>
      </c>
      <c r="AD17" s="122">
        <v>24</v>
      </c>
      <c r="AE17" s="122" t="s">
        <v>269</v>
      </c>
      <c r="AF17" s="122" t="s">
        <v>382</v>
      </c>
      <c r="AG17" s="184">
        <v>45470</v>
      </c>
      <c r="AH17" s="122" t="s">
        <v>266</v>
      </c>
      <c r="AI17" s="122" t="s">
        <v>278</v>
      </c>
      <c r="AJ17" s="123">
        <v>3660</v>
      </c>
      <c r="AK17" s="123">
        <v>3660</v>
      </c>
      <c r="AL17" s="122" t="s">
        <v>342</v>
      </c>
      <c r="AM17" s="123">
        <v>18884.490000000002</v>
      </c>
      <c r="AN17" s="123">
        <v>10395.51</v>
      </c>
      <c r="AO17" s="123">
        <v>29280</v>
      </c>
      <c r="AP17" s="123">
        <v>49115.51</v>
      </c>
      <c r="AQ17" s="123">
        <v>9582.49</v>
      </c>
      <c r="AR17" s="123">
        <v>58698</v>
      </c>
      <c r="AS17" s="123">
        <v>0</v>
      </c>
      <c r="AT17" s="123">
        <v>0</v>
      </c>
      <c r="AU17" s="123">
        <v>0</v>
      </c>
      <c r="AV17" s="122">
        <v>8</v>
      </c>
      <c r="AW17" s="122"/>
      <c r="AX17" s="122"/>
      <c r="AY17" s="122"/>
      <c r="AZ17" s="122"/>
      <c r="BA17" s="122"/>
      <c r="BB17" s="122" t="s">
        <v>267</v>
      </c>
      <c r="BC17" s="122"/>
      <c r="BD17" s="122"/>
      <c r="BE17" s="123">
        <v>0</v>
      </c>
      <c r="BF17" s="122" t="s">
        <v>333</v>
      </c>
      <c r="BG17" s="122" t="s">
        <v>399</v>
      </c>
      <c r="BH17" s="145" t="s">
        <v>401</v>
      </c>
      <c r="BI17" s="128" t="s">
        <v>100</v>
      </c>
      <c r="BJ17" s="129">
        <v>46211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31" t="s">
        <v>421</v>
      </c>
    </row>
    <row r="18" spans="1:69" hidden="1" x14ac:dyDescent="0.35">
      <c r="A18" s="132">
        <v>14</v>
      </c>
      <c r="B18" s="122" t="s">
        <v>257</v>
      </c>
      <c r="C18" s="122" t="s">
        <v>258</v>
      </c>
      <c r="D18" s="122" t="s">
        <v>279</v>
      </c>
      <c r="E18" s="122" t="s">
        <v>280</v>
      </c>
      <c r="F18" s="122" t="s">
        <v>280</v>
      </c>
      <c r="G18" s="122" t="s">
        <v>281</v>
      </c>
      <c r="H18" s="122" t="s">
        <v>280</v>
      </c>
      <c r="I18" s="122">
        <v>205921</v>
      </c>
      <c r="J18" s="122" t="s">
        <v>298</v>
      </c>
      <c r="K18" s="122">
        <v>205921</v>
      </c>
      <c r="L18" s="122" t="s">
        <v>291</v>
      </c>
      <c r="M18" s="122" t="s">
        <v>292</v>
      </c>
      <c r="N18" s="122">
        <v>449996</v>
      </c>
      <c r="O18" s="122" t="s">
        <v>303</v>
      </c>
      <c r="P18" s="122">
        <v>692978</v>
      </c>
      <c r="Q18" s="122" t="s">
        <v>335</v>
      </c>
      <c r="R18" s="122" t="s">
        <v>259</v>
      </c>
      <c r="S18" s="122" t="s">
        <v>336</v>
      </c>
      <c r="T18" s="122" t="s">
        <v>336</v>
      </c>
      <c r="U18" s="122" t="s">
        <v>288</v>
      </c>
      <c r="V18" s="122" t="s">
        <v>261</v>
      </c>
      <c r="W18" s="122">
        <v>0</v>
      </c>
      <c r="X18" s="122" t="s">
        <v>262</v>
      </c>
      <c r="Y18" s="122">
        <v>360004807</v>
      </c>
      <c r="Z18" s="122" t="s">
        <v>337</v>
      </c>
      <c r="AA18" s="122" t="s">
        <v>383</v>
      </c>
      <c r="AB18" s="123">
        <v>80000</v>
      </c>
      <c r="AC18" s="122" t="s">
        <v>352</v>
      </c>
      <c r="AD18" s="122">
        <v>24</v>
      </c>
      <c r="AE18" s="122" t="s">
        <v>269</v>
      </c>
      <c r="AF18" s="122" t="s">
        <v>384</v>
      </c>
      <c r="AG18" s="184">
        <v>45227</v>
      </c>
      <c r="AH18" s="122" t="s">
        <v>266</v>
      </c>
      <c r="AI18" s="122" t="s">
        <v>385</v>
      </c>
      <c r="AJ18" s="123">
        <v>4270</v>
      </c>
      <c r="AK18" s="123">
        <v>4270</v>
      </c>
      <c r="AL18" s="122" t="s">
        <v>386</v>
      </c>
      <c r="AM18" s="123">
        <v>20191.09</v>
      </c>
      <c r="AN18" s="123">
        <v>9698.91</v>
      </c>
      <c r="AO18" s="123">
        <v>29890</v>
      </c>
      <c r="AP18" s="123">
        <v>59808.91</v>
      </c>
      <c r="AQ18" s="123">
        <v>11698.09</v>
      </c>
      <c r="AR18" s="123">
        <v>71507</v>
      </c>
      <c r="AS18" s="123">
        <v>0</v>
      </c>
      <c r="AT18" s="123">
        <v>0</v>
      </c>
      <c r="AU18" s="123">
        <v>0</v>
      </c>
      <c r="AV18" s="122">
        <v>7</v>
      </c>
      <c r="AW18" s="122"/>
      <c r="AX18" s="122"/>
      <c r="AY18" s="122"/>
      <c r="AZ18" s="122"/>
      <c r="BA18" s="122"/>
      <c r="BB18" s="122" t="s">
        <v>267</v>
      </c>
      <c r="BC18" s="122"/>
      <c r="BD18" s="122"/>
      <c r="BE18" s="123">
        <v>0</v>
      </c>
      <c r="BF18" s="122" t="s">
        <v>336</v>
      </c>
      <c r="BG18" s="122" t="s">
        <v>400</v>
      </c>
      <c r="BH18" s="145" t="s">
        <v>401</v>
      </c>
      <c r="BI18" s="128" t="s">
        <v>100</v>
      </c>
      <c r="BJ18" s="129">
        <v>46211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31" t="s">
        <v>421</v>
      </c>
    </row>
    <row r="19" spans="1:69" x14ac:dyDescent="0.35">
      <c r="A19" s="132">
        <v>15</v>
      </c>
      <c r="B19" s="122" t="s">
        <v>257</v>
      </c>
      <c r="C19" s="122" t="s">
        <v>258</v>
      </c>
      <c r="D19" s="122" t="s">
        <v>279</v>
      </c>
      <c r="E19" s="122" t="s">
        <v>280</v>
      </c>
      <c r="F19" s="122" t="s">
        <v>280</v>
      </c>
      <c r="G19" s="122" t="s">
        <v>281</v>
      </c>
      <c r="H19" s="122" t="s">
        <v>280</v>
      </c>
      <c r="I19" s="122">
        <v>205921</v>
      </c>
      <c r="J19" s="122" t="s">
        <v>298</v>
      </c>
      <c r="K19" s="122">
        <v>205921</v>
      </c>
      <c r="L19" s="122" t="s">
        <v>291</v>
      </c>
      <c r="M19" s="122" t="s">
        <v>292</v>
      </c>
      <c r="N19" s="122">
        <v>388576</v>
      </c>
      <c r="O19" s="122" t="s">
        <v>330</v>
      </c>
      <c r="P19" s="122">
        <v>573854</v>
      </c>
      <c r="Q19" s="122" t="s">
        <v>402</v>
      </c>
      <c r="R19" s="122" t="s">
        <v>259</v>
      </c>
      <c r="S19" s="122" t="s">
        <v>403</v>
      </c>
      <c r="T19" s="122" t="s">
        <v>403</v>
      </c>
      <c r="U19" s="122" t="s">
        <v>271</v>
      </c>
      <c r="V19" s="122" t="s">
        <v>273</v>
      </c>
      <c r="W19" s="122">
        <v>541</v>
      </c>
      <c r="X19" s="122" t="s">
        <v>262</v>
      </c>
      <c r="Y19" s="122">
        <v>352696962</v>
      </c>
      <c r="Z19" s="122" t="s">
        <v>404</v>
      </c>
      <c r="AA19" s="122" t="s">
        <v>405</v>
      </c>
      <c r="AB19" s="123">
        <v>35000</v>
      </c>
      <c r="AC19" s="122" t="s">
        <v>264</v>
      </c>
      <c r="AD19" s="122">
        <v>24</v>
      </c>
      <c r="AE19" s="122" t="s">
        <v>274</v>
      </c>
      <c r="AF19" s="122" t="s">
        <v>406</v>
      </c>
      <c r="AG19" s="184">
        <v>45165</v>
      </c>
      <c r="AH19" s="122" t="s">
        <v>266</v>
      </c>
      <c r="AI19" s="122" t="s">
        <v>407</v>
      </c>
      <c r="AJ19" s="123">
        <v>1870</v>
      </c>
      <c r="AK19" s="123">
        <v>1870</v>
      </c>
      <c r="AL19" s="122" t="s">
        <v>408</v>
      </c>
      <c r="AM19" s="123">
        <v>27145.01</v>
      </c>
      <c r="AN19" s="123">
        <v>9754.99</v>
      </c>
      <c r="AO19" s="123">
        <v>36900</v>
      </c>
      <c r="AP19" s="123">
        <v>7854.99</v>
      </c>
      <c r="AQ19" s="123">
        <v>382.01</v>
      </c>
      <c r="AR19" s="123">
        <v>8237</v>
      </c>
      <c r="AS19" s="123">
        <v>7854.99</v>
      </c>
      <c r="AT19" s="123">
        <v>382.01</v>
      </c>
      <c r="AU19" s="123">
        <v>8237</v>
      </c>
      <c r="AV19" s="122">
        <v>34</v>
      </c>
      <c r="AW19" s="122"/>
      <c r="AX19" s="122"/>
      <c r="AY19" s="122"/>
      <c r="AZ19" s="122"/>
      <c r="BA19" s="122"/>
      <c r="BB19" s="122" t="s">
        <v>267</v>
      </c>
      <c r="BC19" s="122"/>
      <c r="BD19" s="122" t="s">
        <v>409</v>
      </c>
      <c r="BE19" s="123">
        <v>35000</v>
      </c>
      <c r="BF19" s="122" t="s">
        <v>403</v>
      </c>
      <c r="BG19" s="143">
        <v>9955824480</v>
      </c>
      <c r="BH19" s="145" t="s">
        <v>401</v>
      </c>
      <c r="BI19" s="128" t="s">
        <v>100</v>
      </c>
      <c r="BJ19" s="129">
        <v>46211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46">
        <v>12590</v>
      </c>
      <c r="BP19" s="42" t="s">
        <v>183</v>
      </c>
      <c r="BQ19" s="131" t="s">
        <v>410</v>
      </c>
    </row>
    <row r="20" spans="1:69" hidden="1" x14ac:dyDescent="0.35">
      <c r="A20" s="132">
        <v>16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3"/>
      <c r="AC20" s="122"/>
      <c r="AD20" s="122"/>
      <c r="AE20" s="122"/>
      <c r="AF20" s="122"/>
      <c r="AG20" s="122"/>
      <c r="AH20" s="122"/>
      <c r="AI20" s="122"/>
      <c r="AJ20" s="123"/>
      <c r="AK20" s="123"/>
      <c r="AL20" s="122"/>
      <c r="AM20" s="123"/>
      <c r="AN20" s="123"/>
      <c r="AO20" s="123"/>
      <c r="AP20" s="123"/>
      <c r="AQ20" s="123"/>
      <c r="AR20" s="123"/>
      <c r="AS20" s="123"/>
      <c r="AT20" s="123"/>
      <c r="AU20" s="123"/>
      <c r="AV20" s="122"/>
      <c r="AW20" s="122"/>
      <c r="AX20" s="122"/>
      <c r="AY20" s="122"/>
      <c r="AZ20" s="122"/>
      <c r="BA20" s="122"/>
      <c r="BB20" s="122"/>
      <c r="BC20" s="122"/>
      <c r="BD20" s="122"/>
      <c r="BE20" s="123"/>
      <c r="BF20" s="122"/>
      <c r="BG20" s="122"/>
      <c r="BH20" s="145"/>
      <c r="BI20" s="128"/>
      <c r="BJ20" s="129"/>
      <c r="BK20" s="130"/>
      <c r="BL20" s="128"/>
      <c r="BM20" s="96"/>
      <c r="BN20" s="94"/>
      <c r="BO20" s="130"/>
      <c r="BP20" s="42"/>
      <c r="BQ20" s="131"/>
    </row>
    <row r="21" spans="1:69" hidden="1" x14ac:dyDescent="0.35">
      <c r="A21" s="132">
        <v>17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3"/>
      <c r="AC21" s="122"/>
      <c r="AD21" s="122"/>
      <c r="AE21" s="122"/>
      <c r="AF21" s="122"/>
      <c r="AG21" s="122"/>
      <c r="AH21" s="122"/>
      <c r="AI21" s="122"/>
      <c r="AJ21" s="123"/>
      <c r="AK21" s="123"/>
      <c r="AL21" s="122"/>
      <c r="AM21" s="123"/>
      <c r="AN21" s="123"/>
      <c r="AO21" s="123"/>
      <c r="AP21" s="123"/>
      <c r="AQ21" s="123"/>
      <c r="AR21" s="123"/>
      <c r="AS21" s="123"/>
      <c r="AT21" s="123"/>
      <c r="AU21" s="123"/>
      <c r="AV21" s="122"/>
      <c r="AW21" s="122"/>
      <c r="AX21" s="122"/>
      <c r="AY21" s="122"/>
      <c r="AZ21" s="122"/>
      <c r="BA21" s="122"/>
      <c r="BB21" s="122"/>
      <c r="BC21" s="122"/>
      <c r="BD21" s="122"/>
      <c r="BE21" s="123"/>
      <c r="BF21" s="122"/>
      <c r="BG21" s="122"/>
      <c r="BH21" s="14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2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3"/>
      <c r="AC22" s="122"/>
      <c r="AD22" s="122"/>
      <c r="AE22" s="122"/>
      <c r="AF22" s="122"/>
      <c r="AG22" s="122"/>
      <c r="AH22" s="122"/>
      <c r="AI22" s="122"/>
      <c r="AJ22" s="123"/>
      <c r="AK22" s="123"/>
      <c r="AL22" s="122"/>
      <c r="AM22" s="123"/>
      <c r="AN22" s="123"/>
      <c r="AO22" s="123"/>
      <c r="AP22" s="123"/>
      <c r="AQ22" s="123"/>
      <c r="AR22" s="123"/>
      <c r="AS22" s="123"/>
      <c r="AT22" s="123"/>
      <c r="AU22" s="123"/>
      <c r="AV22" s="122"/>
      <c r="AW22" s="122"/>
      <c r="AX22" s="122"/>
      <c r="AY22" s="122"/>
      <c r="AZ22" s="122"/>
      <c r="BA22" s="122"/>
      <c r="BB22" s="122"/>
      <c r="BC22" s="122"/>
      <c r="BD22" s="122"/>
      <c r="BE22" s="123"/>
      <c r="BF22" s="122"/>
      <c r="BG22" s="122"/>
      <c r="BH22" s="14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2">
        <v>19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3"/>
      <c r="AC23" s="122"/>
      <c r="AD23" s="122"/>
      <c r="AE23" s="122"/>
      <c r="AF23" s="122"/>
      <c r="AG23" s="122"/>
      <c r="AH23" s="122"/>
      <c r="AI23" s="122"/>
      <c r="AJ23" s="123"/>
      <c r="AK23" s="123"/>
      <c r="AL23" s="122"/>
      <c r="AM23" s="123"/>
      <c r="AN23" s="123"/>
      <c r="AO23" s="123"/>
      <c r="AP23" s="123"/>
      <c r="AQ23" s="123"/>
      <c r="AR23" s="123"/>
      <c r="AS23" s="123"/>
      <c r="AT23" s="123"/>
      <c r="AU23" s="123"/>
      <c r="AV23" s="122"/>
      <c r="AW23" s="122"/>
      <c r="AX23" s="122"/>
      <c r="AY23" s="122"/>
      <c r="AZ23" s="122"/>
      <c r="BA23" s="122"/>
      <c r="BB23" s="122"/>
      <c r="BC23" s="122"/>
      <c r="BD23" s="122"/>
      <c r="BE23" s="123"/>
      <c r="BF23" s="122"/>
      <c r="BG23" s="122"/>
      <c r="BH23" s="14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2">
        <v>20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3"/>
      <c r="AC24" s="122"/>
      <c r="AD24" s="122"/>
      <c r="AE24" s="122"/>
      <c r="AF24" s="122"/>
      <c r="AG24" s="122"/>
      <c r="AH24" s="122"/>
      <c r="AI24" s="122"/>
      <c r="AJ24" s="123"/>
      <c r="AK24" s="123"/>
      <c r="AL24" s="122"/>
      <c r="AM24" s="123"/>
      <c r="AN24" s="123"/>
      <c r="AO24" s="123"/>
      <c r="AP24" s="123"/>
      <c r="AQ24" s="123"/>
      <c r="AR24" s="123"/>
      <c r="AS24" s="123"/>
      <c r="AT24" s="123"/>
      <c r="AU24" s="123"/>
      <c r="AV24" s="122"/>
      <c r="AW24" s="122"/>
      <c r="AX24" s="122"/>
      <c r="AY24" s="122"/>
      <c r="AZ24" s="122"/>
      <c r="BA24" s="122"/>
      <c r="BB24" s="122"/>
      <c r="BC24" s="122"/>
      <c r="BD24" s="122"/>
      <c r="BE24" s="123"/>
      <c r="BF24" s="122"/>
      <c r="BG24" s="122"/>
      <c r="BH24" s="145"/>
      <c r="BI24" s="128"/>
      <c r="BJ24" s="129"/>
      <c r="BK24" s="130"/>
      <c r="BL24" s="128"/>
      <c r="BM24" s="96"/>
      <c r="BN24" s="94"/>
      <c r="BO24" s="130"/>
      <c r="BP24" s="42"/>
      <c r="BQ24" s="147"/>
    </row>
    <row r="25" spans="1:69" hidden="1" x14ac:dyDescent="0.35">
      <c r="A25" s="132">
        <v>21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3"/>
      <c r="AC25" s="122"/>
      <c r="AD25" s="122"/>
      <c r="AE25" s="122"/>
      <c r="AF25" s="122"/>
      <c r="AG25" s="122"/>
      <c r="AH25" s="122"/>
      <c r="AI25" s="122"/>
      <c r="AJ25" s="123"/>
      <c r="AK25" s="123"/>
      <c r="AL25" s="122"/>
      <c r="AM25" s="123"/>
      <c r="AN25" s="123"/>
      <c r="AO25" s="123"/>
      <c r="AP25" s="123"/>
      <c r="AQ25" s="123"/>
      <c r="AR25" s="123"/>
      <c r="AS25" s="123"/>
      <c r="AT25" s="123"/>
      <c r="AU25" s="123"/>
      <c r="AV25" s="122"/>
      <c r="AW25" s="122"/>
      <c r="AX25" s="122"/>
      <c r="AY25" s="122"/>
      <c r="AZ25" s="122"/>
      <c r="BA25" s="122"/>
      <c r="BB25" s="122"/>
      <c r="BC25" s="122"/>
      <c r="BD25" s="122"/>
      <c r="BE25" s="123"/>
      <c r="BF25" s="122"/>
      <c r="BG25" s="122"/>
      <c r="BH25" s="145"/>
      <c r="BI25" s="128"/>
      <c r="BJ25" s="129"/>
      <c r="BK25" s="130"/>
      <c r="BL25" s="128"/>
      <c r="BM25" s="96"/>
      <c r="BN25" s="94"/>
      <c r="BO25" s="130"/>
      <c r="BP25" s="42"/>
      <c r="BQ25" s="147"/>
    </row>
    <row r="26" spans="1:69" hidden="1" x14ac:dyDescent="0.35">
      <c r="A26" s="132">
        <v>22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3"/>
      <c r="AC26" s="122"/>
      <c r="AD26" s="122"/>
      <c r="AE26" s="122"/>
      <c r="AF26" s="122"/>
      <c r="AG26" s="122"/>
      <c r="AH26" s="122"/>
      <c r="AI26" s="122"/>
      <c r="AJ26" s="123"/>
      <c r="AK26" s="123"/>
      <c r="AL26" s="122"/>
      <c r="AM26" s="123"/>
      <c r="AN26" s="123"/>
      <c r="AO26" s="123"/>
      <c r="AP26" s="123"/>
      <c r="AQ26" s="123"/>
      <c r="AR26" s="123"/>
      <c r="AS26" s="123"/>
      <c r="AT26" s="123"/>
      <c r="AU26" s="123"/>
      <c r="AV26" s="122"/>
      <c r="AW26" s="122"/>
      <c r="AX26" s="122"/>
      <c r="AY26" s="122"/>
      <c r="AZ26" s="122"/>
      <c r="BA26" s="122"/>
      <c r="BB26" s="122"/>
      <c r="BC26" s="122"/>
      <c r="BD26" s="122"/>
      <c r="BE26" s="123"/>
      <c r="BF26" s="122"/>
      <c r="BG26" s="122"/>
      <c r="BH26" s="145"/>
      <c r="BI26" s="128"/>
      <c r="BJ26" s="129"/>
      <c r="BK26" s="130"/>
      <c r="BL26" s="128"/>
      <c r="BM26" s="96"/>
      <c r="BN26" s="94"/>
      <c r="BO26" s="130"/>
      <c r="BP26" s="42"/>
      <c r="BQ26" s="147"/>
    </row>
    <row r="27" spans="1:69" hidden="1" x14ac:dyDescent="0.35">
      <c r="A27" s="132">
        <v>23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3"/>
      <c r="AC27" s="122"/>
      <c r="AD27" s="122"/>
      <c r="AE27" s="122"/>
      <c r="AF27" s="122"/>
      <c r="AG27" s="122"/>
      <c r="AH27" s="122"/>
      <c r="AI27" s="122"/>
      <c r="AJ27" s="123"/>
      <c r="AK27" s="123"/>
      <c r="AL27" s="122"/>
      <c r="AM27" s="123"/>
      <c r="AN27" s="123"/>
      <c r="AO27" s="123"/>
      <c r="AP27" s="123"/>
      <c r="AQ27" s="123"/>
      <c r="AR27" s="123"/>
      <c r="AS27" s="123"/>
      <c r="AT27" s="123"/>
      <c r="AU27" s="123"/>
      <c r="AV27" s="122"/>
      <c r="AW27" s="122"/>
      <c r="AX27" s="122"/>
      <c r="AY27" s="122"/>
      <c r="AZ27" s="122"/>
      <c r="BA27" s="122"/>
      <c r="BB27" s="122"/>
      <c r="BC27" s="122"/>
      <c r="BD27" s="122"/>
      <c r="BE27" s="123"/>
      <c r="BF27" s="122"/>
      <c r="BG27" s="122"/>
      <c r="BH27" s="145"/>
      <c r="BI27" s="128"/>
      <c r="BJ27" s="129"/>
      <c r="BK27" s="130"/>
      <c r="BL27" s="128"/>
      <c r="BM27" s="96"/>
      <c r="BN27" s="94"/>
      <c r="BO27" s="130"/>
      <c r="BP27" s="42"/>
      <c r="BQ27" s="147"/>
    </row>
    <row r="28" spans="1:69" hidden="1" x14ac:dyDescent="0.35">
      <c r="A28" s="132">
        <v>24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3"/>
      <c r="AC28" s="122"/>
      <c r="AD28" s="122"/>
      <c r="AE28" s="122"/>
      <c r="AF28" s="122"/>
      <c r="AG28" s="122"/>
      <c r="AH28" s="122"/>
      <c r="AI28" s="122"/>
      <c r="AJ28" s="123"/>
      <c r="AK28" s="123"/>
      <c r="AL28" s="122"/>
      <c r="AM28" s="123"/>
      <c r="AN28" s="123"/>
      <c r="AO28" s="123"/>
      <c r="AP28" s="123"/>
      <c r="AQ28" s="123"/>
      <c r="AR28" s="123"/>
      <c r="AS28" s="123"/>
      <c r="AT28" s="123"/>
      <c r="AU28" s="123"/>
      <c r="AV28" s="122"/>
      <c r="AW28" s="122"/>
      <c r="AX28" s="122"/>
      <c r="AY28" s="122"/>
      <c r="AZ28" s="122"/>
      <c r="BA28" s="122"/>
      <c r="BB28" s="122"/>
      <c r="BC28" s="122"/>
      <c r="BD28" s="122"/>
      <c r="BE28" s="123"/>
      <c r="BF28" s="122"/>
      <c r="BG28" s="122"/>
      <c r="BH28" s="145"/>
      <c r="BI28" s="128"/>
      <c r="BJ28" s="129"/>
      <c r="BK28" s="130"/>
      <c r="BL28" s="128"/>
      <c r="BM28" s="96"/>
      <c r="BN28" s="94"/>
      <c r="BO28" s="130"/>
      <c r="BP28" s="42"/>
      <c r="BQ28" s="148"/>
    </row>
    <row r="29" spans="1:69" hidden="1" x14ac:dyDescent="0.35">
      <c r="A29" s="132">
        <v>25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3"/>
      <c r="AC29" s="122"/>
      <c r="AD29" s="122"/>
      <c r="AE29" s="122"/>
      <c r="AF29" s="122"/>
      <c r="AG29" s="122"/>
      <c r="AH29" s="122"/>
      <c r="AI29" s="122"/>
      <c r="AJ29" s="123"/>
      <c r="AK29" s="123"/>
      <c r="AL29" s="122"/>
      <c r="AM29" s="123"/>
      <c r="AN29" s="123"/>
      <c r="AO29" s="123"/>
      <c r="AP29" s="123"/>
      <c r="AQ29" s="123"/>
      <c r="AR29" s="123"/>
      <c r="AS29" s="123"/>
      <c r="AT29" s="123"/>
      <c r="AU29" s="123"/>
      <c r="AV29" s="122"/>
      <c r="AW29" s="122"/>
      <c r="AX29" s="122"/>
      <c r="AY29" s="122"/>
      <c r="AZ29" s="122"/>
      <c r="BA29" s="122"/>
      <c r="BB29" s="122"/>
      <c r="BC29" s="122"/>
      <c r="BD29" s="122"/>
      <c r="BE29" s="123"/>
      <c r="BF29" s="122"/>
      <c r="BG29" s="122"/>
      <c r="BH29" s="14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2">
        <v>26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3"/>
      <c r="AC30" s="122"/>
      <c r="AD30" s="122"/>
      <c r="AE30" s="122"/>
      <c r="AF30" s="122"/>
      <c r="AG30" s="122"/>
      <c r="AH30" s="122"/>
      <c r="AI30" s="122"/>
      <c r="AJ30" s="123"/>
      <c r="AK30" s="123"/>
      <c r="AL30" s="122"/>
      <c r="AM30" s="123"/>
      <c r="AN30" s="123"/>
      <c r="AO30" s="123"/>
      <c r="AP30" s="123"/>
      <c r="AQ30" s="123"/>
      <c r="AR30" s="123"/>
      <c r="AS30" s="123"/>
      <c r="AT30" s="123"/>
      <c r="AU30" s="123"/>
      <c r="AV30" s="122"/>
      <c r="AW30" s="122"/>
      <c r="AX30" s="122"/>
      <c r="AY30" s="122"/>
      <c r="AZ30" s="122"/>
      <c r="BA30" s="122"/>
      <c r="BB30" s="122"/>
      <c r="BC30" s="122"/>
      <c r="BD30" s="122"/>
      <c r="BE30" s="123"/>
      <c r="BF30" s="122"/>
      <c r="BG30" s="122"/>
      <c r="BH30" s="145"/>
      <c r="BI30" s="128"/>
      <c r="BJ30" s="129"/>
      <c r="BK30" s="130"/>
      <c r="BL30" s="128"/>
      <c r="BM30" s="96"/>
      <c r="BN30" s="94"/>
      <c r="BO30" s="130"/>
      <c r="BP30" s="42"/>
      <c r="BQ30" s="131"/>
    </row>
    <row r="31" spans="1:69" hidden="1" x14ac:dyDescent="0.35">
      <c r="A31" s="132">
        <v>27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3"/>
      <c r="AC31" s="122"/>
      <c r="AD31" s="122"/>
      <c r="AE31" s="122"/>
      <c r="AF31" s="122"/>
      <c r="AG31" s="122"/>
      <c r="AH31" s="122"/>
      <c r="AI31" s="122"/>
      <c r="AJ31" s="123"/>
      <c r="AK31" s="123"/>
      <c r="AL31" s="122"/>
      <c r="AM31" s="123"/>
      <c r="AN31" s="123"/>
      <c r="AO31" s="123"/>
      <c r="AP31" s="123"/>
      <c r="AQ31" s="123"/>
      <c r="AR31" s="123"/>
      <c r="AS31" s="123"/>
      <c r="AT31" s="123"/>
      <c r="AU31" s="123"/>
      <c r="AV31" s="122"/>
      <c r="AW31" s="122"/>
      <c r="AX31" s="122"/>
      <c r="AY31" s="122"/>
      <c r="AZ31" s="122"/>
      <c r="BA31" s="122"/>
      <c r="BB31" s="122"/>
      <c r="BC31" s="122"/>
      <c r="BD31" s="122"/>
      <c r="BE31" s="123"/>
      <c r="BF31" s="122"/>
      <c r="BG31" s="122"/>
      <c r="BH31" s="14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2">
        <v>28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3"/>
      <c r="AC32" s="122"/>
      <c r="AD32" s="122"/>
      <c r="AE32" s="122"/>
      <c r="AF32" s="122"/>
      <c r="AG32" s="122"/>
      <c r="AH32" s="122"/>
      <c r="AI32" s="122"/>
      <c r="AJ32" s="123"/>
      <c r="AK32" s="123"/>
      <c r="AL32" s="122"/>
      <c r="AM32" s="123"/>
      <c r="AN32" s="123"/>
      <c r="AO32" s="123"/>
      <c r="AP32" s="123"/>
      <c r="AQ32" s="123"/>
      <c r="AR32" s="123"/>
      <c r="AS32" s="123"/>
      <c r="AT32" s="123"/>
      <c r="AU32" s="123"/>
      <c r="AV32" s="122"/>
      <c r="AW32" s="122"/>
      <c r="AX32" s="122"/>
      <c r="AY32" s="122"/>
      <c r="AZ32" s="122"/>
      <c r="BA32" s="122"/>
      <c r="BB32" s="122"/>
      <c r="BC32" s="122"/>
      <c r="BD32" s="122"/>
      <c r="BE32" s="123"/>
      <c r="BF32" s="122"/>
      <c r="BG32" s="122"/>
      <c r="BH32" s="145"/>
      <c r="BI32" s="128"/>
      <c r="BJ32" s="129"/>
      <c r="BK32" s="130"/>
      <c r="BL32" s="128"/>
      <c r="BM32" s="96"/>
      <c r="BN32" s="94"/>
      <c r="BO32" s="130"/>
      <c r="BP32" s="42"/>
      <c r="BQ32" s="131"/>
    </row>
    <row r="33" spans="1:69" hidden="1" x14ac:dyDescent="0.35">
      <c r="A33" s="132">
        <v>29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3"/>
      <c r="AC33" s="122"/>
      <c r="AD33" s="122"/>
      <c r="AE33" s="122"/>
      <c r="AF33" s="122"/>
      <c r="AG33" s="122"/>
      <c r="AH33" s="122"/>
      <c r="AI33" s="122"/>
      <c r="AJ33" s="123"/>
      <c r="AK33" s="123"/>
      <c r="AL33" s="122"/>
      <c r="AM33" s="123"/>
      <c r="AN33" s="123"/>
      <c r="AO33" s="123"/>
      <c r="AP33" s="123"/>
      <c r="AQ33" s="123"/>
      <c r="AR33" s="123"/>
      <c r="AS33" s="123"/>
      <c r="AT33" s="123"/>
      <c r="AU33" s="123"/>
      <c r="AV33" s="122"/>
      <c r="AW33" s="122"/>
      <c r="AX33" s="122"/>
      <c r="AY33" s="122"/>
      <c r="AZ33" s="122"/>
      <c r="BA33" s="122"/>
      <c r="BB33" s="122"/>
      <c r="BC33" s="122"/>
      <c r="BD33" s="122"/>
      <c r="BE33" s="123"/>
      <c r="BF33" s="122"/>
      <c r="BG33" s="122"/>
      <c r="BH33" s="14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2">
        <v>30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122"/>
      <c r="AD34" s="122"/>
      <c r="AE34" s="122"/>
      <c r="AF34" s="122"/>
      <c r="AG34" s="122"/>
      <c r="AH34" s="122"/>
      <c r="AI34" s="122"/>
      <c r="AJ34" s="123"/>
      <c r="AK34" s="123"/>
      <c r="AL34" s="122"/>
      <c r="AM34" s="123"/>
      <c r="AN34" s="123"/>
      <c r="AO34" s="123"/>
      <c r="AP34" s="123"/>
      <c r="AQ34" s="123"/>
      <c r="AR34" s="123"/>
      <c r="AS34" s="123"/>
      <c r="AT34" s="123"/>
      <c r="AU34" s="123"/>
      <c r="AV34" s="122"/>
      <c r="AW34" s="122"/>
      <c r="AX34" s="122"/>
      <c r="AY34" s="122"/>
      <c r="AZ34" s="122"/>
      <c r="BA34" s="122"/>
      <c r="BB34" s="122"/>
      <c r="BC34" s="122"/>
      <c r="BD34" s="122"/>
      <c r="BE34" s="123"/>
      <c r="BF34" s="122"/>
      <c r="BG34" s="122"/>
      <c r="BH34" s="145"/>
      <c r="BI34" s="128"/>
      <c r="BJ34" s="129"/>
      <c r="BK34" s="130"/>
      <c r="BL34" s="128"/>
      <c r="BM34" s="96"/>
      <c r="BN34" s="94"/>
      <c r="BO34" s="130"/>
      <c r="BP34" s="42"/>
      <c r="BQ34" s="131"/>
    </row>
    <row r="35" spans="1:69" hidden="1" x14ac:dyDescent="0.35">
      <c r="A35" s="132">
        <v>31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122"/>
      <c r="AD35" s="122"/>
      <c r="AE35" s="122"/>
      <c r="AF35" s="122"/>
      <c r="AG35" s="122"/>
      <c r="AH35" s="122"/>
      <c r="AI35" s="122"/>
      <c r="AJ35" s="123"/>
      <c r="AK35" s="123"/>
      <c r="AL35" s="122"/>
      <c r="AM35" s="123"/>
      <c r="AN35" s="123"/>
      <c r="AO35" s="123"/>
      <c r="AP35" s="123"/>
      <c r="AQ35" s="123"/>
      <c r="AR35" s="123"/>
      <c r="AS35" s="123"/>
      <c r="AT35" s="123"/>
      <c r="AU35" s="123"/>
      <c r="AV35" s="122"/>
      <c r="AW35" s="122"/>
      <c r="AX35" s="122"/>
      <c r="AY35" s="122"/>
      <c r="AZ35" s="122"/>
      <c r="BA35" s="122"/>
      <c r="BB35" s="122"/>
      <c r="BC35" s="122"/>
      <c r="BD35" s="122"/>
      <c r="BE35" s="123"/>
      <c r="BF35" s="122"/>
      <c r="BG35" s="122"/>
      <c r="BH35" s="145"/>
      <c r="BI35" s="128"/>
      <c r="BJ35" s="129"/>
      <c r="BK35" s="130"/>
      <c r="BL35" s="128"/>
      <c r="BM35" s="96"/>
      <c r="BN35" s="94"/>
      <c r="BO35" s="130"/>
      <c r="BP35" s="42"/>
      <c r="BQ35" s="131"/>
    </row>
    <row r="36" spans="1:69" hidden="1" x14ac:dyDescent="0.35">
      <c r="A36" s="132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45"/>
      <c r="BI36" s="128"/>
      <c r="BJ36" s="129"/>
      <c r="BK36" s="130"/>
      <c r="BL36" s="128"/>
      <c r="BM36" s="96"/>
      <c r="BN36" s="94"/>
      <c r="BO36" s="130"/>
      <c r="BP36" s="42"/>
      <c r="BQ36" s="131"/>
    </row>
    <row r="37" spans="1:69" hidden="1" x14ac:dyDescent="0.35">
      <c r="A37" s="132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J37" s="139"/>
      <c r="AK37" s="139"/>
      <c r="AL37" s="138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40"/>
      <c r="BI37" s="128"/>
      <c r="BJ37" s="141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40"/>
      <c r="BI38" s="128"/>
      <c r="BJ38" s="141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40"/>
      <c r="BI39" s="128"/>
      <c r="BJ39" s="141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38"/>
      <c r="BH40" s="140"/>
      <c r="BI40" s="128"/>
      <c r="BJ40" s="141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40"/>
      <c r="BI41" s="128"/>
      <c r="BJ41" s="141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40"/>
      <c r="BI42" s="128"/>
      <c r="BJ42" s="141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40"/>
      <c r="BI43" s="128"/>
      <c r="BJ43" s="141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40"/>
      <c r="BI44" s="128"/>
      <c r="BJ44" s="141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40"/>
      <c r="BI45" s="128"/>
      <c r="BJ45" s="141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40"/>
      <c r="BI46" s="128"/>
      <c r="BJ46" s="141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40"/>
      <c r="BI47" s="128"/>
      <c r="BJ47" s="141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40"/>
      <c r="BI48" s="128"/>
      <c r="BJ48" s="141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40"/>
      <c r="BI49" s="128"/>
      <c r="BJ49" s="141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40"/>
      <c r="BI50" s="128"/>
      <c r="BJ50" s="141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40"/>
      <c r="BI51" s="128"/>
      <c r="BJ51" s="141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40"/>
      <c r="BI52" s="128"/>
      <c r="BJ52" s="141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40"/>
      <c r="BI53" s="128"/>
      <c r="BJ53" s="141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40"/>
      <c r="BI54" s="128"/>
      <c r="BJ54" s="141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40"/>
      <c r="BI55" s="128"/>
      <c r="BJ55" s="141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40"/>
      <c r="BI56" s="128"/>
      <c r="BJ56" s="141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40"/>
      <c r="BI57" s="128"/>
      <c r="BJ57" s="141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40"/>
      <c r="BI58" s="128"/>
      <c r="BJ58" s="141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22"/>
      <c r="AX59" s="122"/>
      <c r="AY59" s="122"/>
      <c r="AZ59" s="122"/>
      <c r="BA59" s="122"/>
      <c r="BB59" s="122"/>
      <c r="BC59" s="138"/>
      <c r="BD59" s="138"/>
      <c r="BE59" s="139"/>
      <c r="BF59" s="138"/>
      <c r="BG59" s="138"/>
      <c r="BH59" s="140"/>
      <c r="BI59" s="128"/>
      <c r="BJ59" s="141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22"/>
      <c r="AX60" s="122"/>
      <c r="AY60" s="122"/>
      <c r="AZ60" s="122"/>
      <c r="BA60" s="122"/>
      <c r="BB60" s="122"/>
      <c r="BC60" s="138"/>
      <c r="BD60" s="138"/>
      <c r="BE60" s="139"/>
      <c r="BF60" s="138"/>
      <c r="BG60" s="138"/>
      <c r="BH60" s="140"/>
      <c r="BI60" s="128"/>
      <c r="BJ60" s="141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22"/>
      <c r="AX61" s="122"/>
      <c r="AY61" s="122"/>
      <c r="AZ61" s="122"/>
      <c r="BA61" s="122"/>
      <c r="BB61" s="122"/>
      <c r="BC61" s="138"/>
      <c r="BD61" s="138"/>
      <c r="BE61" s="139"/>
      <c r="BF61" s="138"/>
      <c r="BG61" s="138"/>
      <c r="BH61" s="140"/>
      <c r="BI61" s="128"/>
      <c r="BJ61" s="141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22"/>
      <c r="AX62" s="122"/>
      <c r="AY62" s="122"/>
      <c r="AZ62" s="122"/>
      <c r="BA62" s="122"/>
      <c r="BB62" s="122"/>
      <c r="BC62" s="138"/>
      <c r="BD62" s="138"/>
      <c r="BE62" s="139"/>
      <c r="BF62" s="138"/>
      <c r="BG62" s="138"/>
      <c r="BH62" s="140"/>
      <c r="BI62" s="128"/>
      <c r="BJ62" s="141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3"/>
      <c r="BD63" s="133"/>
      <c r="BE63" s="139"/>
      <c r="BF63" s="138"/>
      <c r="BG63" s="138"/>
      <c r="BH63" s="14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3"/>
      <c r="BD64" s="133"/>
      <c r="BE64" s="139"/>
      <c r="BF64" s="138"/>
      <c r="BG64" s="138"/>
      <c r="BH64" s="14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3"/>
      <c r="BD65" s="133"/>
      <c r="BE65" s="139"/>
      <c r="BF65" s="138"/>
      <c r="BG65" s="138"/>
      <c r="BH65" s="14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3"/>
      <c r="BD66" s="133"/>
      <c r="BE66" s="139"/>
      <c r="BF66" s="138"/>
      <c r="BG66" s="138"/>
      <c r="BH66" s="14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3"/>
      <c r="BD67" s="133"/>
      <c r="BE67" s="139"/>
      <c r="BF67" s="138"/>
      <c r="BG67" s="138"/>
      <c r="BH67" s="14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3"/>
      <c r="BD68" s="133"/>
      <c r="BE68" s="139"/>
      <c r="BF68" s="138"/>
      <c r="BG68" s="138"/>
      <c r="BH68" s="14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3"/>
      <c r="BD69" s="133"/>
      <c r="BE69" s="139"/>
      <c r="BF69" s="138"/>
      <c r="BG69" s="138"/>
      <c r="BH69" s="14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3"/>
      <c r="BD70" s="138"/>
      <c r="BE70" s="139"/>
      <c r="BF70" s="138"/>
      <c r="BG70" s="138"/>
      <c r="BH70" s="14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3"/>
      <c r="BD71" s="138"/>
      <c r="BE71" s="139"/>
      <c r="BF71" s="138"/>
      <c r="BG71" s="138"/>
      <c r="BH71" s="14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3"/>
      <c r="BD72" s="138"/>
      <c r="BE72" s="139"/>
      <c r="BF72" s="138"/>
      <c r="BG72" s="138"/>
      <c r="BH72" s="14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3"/>
      <c r="BD73" s="138"/>
      <c r="BE73" s="139"/>
      <c r="BF73" s="138"/>
      <c r="BG73" s="138"/>
      <c r="BH73" s="14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3"/>
      <c r="BD74" s="138"/>
      <c r="BE74" s="139"/>
      <c r="BF74" s="138"/>
      <c r="BG74" s="138"/>
      <c r="BH74" s="14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3"/>
      <c r="BD75" s="138"/>
      <c r="BE75" s="139"/>
      <c r="BF75" s="138"/>
      <c r="BG75" s="138"/>
      <c r="BH75" s="14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3"/>
      <c r="BD76" s="138"/>
      <c r="BE76" s="139"/>
      <c r="BF76" s="138"/>
      <c r="BG76" s="138"/>
      <c r="BH76" s="14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3"/>
      <c r="BD77" s="138"/>
      <c r="BE77" s="139"/>
      <c r="BF77" s="138"/>
      <c r="BG77" s="138"/>
      <c r="BH77" s="14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3"/>
      <c r="BD78" s="138"/>
      <c r="BE78" s="139"/>
      <c r="BF78" s="138"/>
      <c r="BG78" s="138"/>
      <c r="BH78" s="14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3"/>
      <c r="BD79" s="138"/>
      <c r="BE79" s="139"/>
      <c r="BF79" s="138"/>
      <c r="BG79" s="138"/>
      <c r="BH79" s="14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3"/>
      <c r="BD80" s="138"/>
      <c r="BE80" s="139"/>
      <c r="BF80" s="138"/>
      <c r="BG80" s="138"/>
      <c r="BH80" s="14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3"/>
      <c r="BD81" s="138"/>
      <c r="BE81" s="139"/>
      <c r="BF81" s="138"/>
      <c r="BG81" s="138"/>
      <c r="BH81" s="14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3"/>
      <c r="BD82" s="138"/>
      <c r="BE82" s="139"/>
      <c r="BF82" s="138"/>
      <c r="BG82" s="138"/>
      <c r="BH82" s="14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3"/>
      <c r="BD83" s="138"/>
      <c r="BE83" s="139"/>
      <c r="BF83" s="138"/>
      <c r="BG83" s="138"/>
      <c r="BH83" s="14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3"/>
      <c r="BD84" s="138"/>
      <c r="BE84" s="139"/>
      <c r="BF84" s="138"/>
      <c r="BG84" s="138"/>
      <c r="BH84" s="14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3"/>
      <c r="BD85" s="138"/>
      <c r="BE85" s="139"/>
      <c r="BF85" s="138"/>
      <c r="BG85" s="138"/>
      <c r="BH85" s="14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3"/>
      <c r="BD86" s="138"/>
      <c r="BE86" s="139"/>
      <c r="BF86" s="138"/>
      <c r="BG86" s="138"/>
      <c r="BH86" s="14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3"/>
      <c r="BD87" s="138"/>
      <c r="BE87" s="139"/>
      <c r="BF87" s="138"/>
      <c r="BG87" s="138"/>
      <c r="BH87" s="14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3"/>
      <c r="BD88" s="138"/>
      <c r="BE88" s="139"/>
      <c r="BF88" s="138"/>
      <c r="BG88" s="138"/>
      <c r="BH88" s="14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3"/>
      <c r="BD89" s="138"/>
      <c r="BE89" s="139"/>
      <c r="BF89" s="138"/>
      <c r="BG89" s="138"/>
      <c r="BH89" s="14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4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4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4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4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4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4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4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4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4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4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43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4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4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4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4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4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4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4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4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4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42"/>
      <c r="BI110" s="128"/>
      <c r="BJ110" s="144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22"/>
      <c r="BH111" s="142"/>
      <c r="BI111" s="128"/>
      <c r="BJ111" s="144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22"/>
      <c r="BH112" s="142"/>
      <c r="BI112" s="128"/>
      <c r="BJ112" s="144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22"/>
      <c r="BH113" s="142"/>
      <c r="BI113" s="128"/>
      <c r="BJ113" s="144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22"/>
      <c r="BH114" s="142"/>
      <c r="BI114" s="128"/>
      <c r="BJ114" s="144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22"/>
      <c r="BH115" s="142"/>
      <c r="BI115" s="128"/>
      <c r="BJ115" s="144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22"/>
      <c r="BH116" s="142"/>
      <c r="BI116" s="128"/>
      <c r="BJ116" s="144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8">
    <cfRule type="duplicateValues" dxfId="4" priority="3"/>
    <cfRule type="duplicateValues" dxfId="3" priority="4"/>
  </conditionalFormatting>
  <conditionalFormatting sqref="Y19">
    <cfRule type="duplicateValues" dxfId="2" priority="1"/>
    <cfRule type="duplicateValues" dxfId="1" priority="2"/>
  </conditionalFormatting>
  <conditionalFormatting sqref="Y20:Y23">
    <cfRule type="duplicateValues" dxfId="0" priority="5"/>
  </conditionalFormatting>
  <dataValidations count="8">
    <dataValidation type="custom" allowBlank="1" showInputMessage="1" showErrorMessage="1" error="Enter Valid Date" sqref="BJ37:BJ6004" xr:uid="{35B2AABC-2FCB-4E70-A444-93C43474D1A7}">
      <formula1>ISNUMBER(BJ37) * (BJ37&gt;=DATE(2023,10,1)) * (BJ37&lt;=DATE(2031,12,31)) * (INT(BJ37)=BJ37)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7:BN6004" xr:uid="{8EF08D65-DE5B-49F2-8024-0FC8ED9A029B}">
      <formula1>IF(OR($BI37=vv, $BI37=tcs), YNN, NA)</formula1>
    </dataValidation>
    <dataValidation type="list" allowBlank="1" showInputMessage="1" showErrorMessage="1" sqref="BL37:BL6004" xr:uid="{4EE32B7A-3DBF-4648-9169-196FBAA43B82}">
      <formula1>IF(AND($BI37=vv,$BK37=A),JJ,      IF(AND($BI37=vv,$BK37=B),ab,      IF(AND($BI37=vv,$BK37=EE),OB,      IF(AND($BI37=vv,$BK37=DD),OB,      IF(AND($BI37=vv,$BK37=FF),BOB,      IF($BI37=tcs,SSS,zz))))))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36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36" xr:uid="{0C13FF6A-AD1A-4EE4-81E2-8CD34F12FA6B}">
      <formula1>IF(OR($BI5=vv,$BI5=tcs),YNN,NA)</formula1>
    </dataValidation>
    <dataValidation type="list" allowBlank="1" showInputMessage="1" showErrorMessage="1" sqref="BL5:BL36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1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2026-07-14T09:00:12Z</dcterms:modified>
</cp:coreProperties>
</file>