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52\"/>
    </mc:Choice>
  </mc:AlternateContent>
  <xr:revisionPtr revIDLastSave="0" documentId="13_ncr:1_{656D3231-58D5-4282-A9D3-41A1302158FD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<sst xmlns="http://schemas.openxmlformats.org/spreadsheetml/2006/main" count="1078" uniqueCount="512">
  <si>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</si>
  <si>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</si>
  <si>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</si>
  <si>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</si>
  <si>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</si>
  <si>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</si>
  <si>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</si>
  <si>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</si>
  <si>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</si>
  <si>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</si>
  <si>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</si>
  <si>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</si>
  <si>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</si>
  <si>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</si>
  <si>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</si>
  <si>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</si>
  <si>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</si>
  <si>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</si>
  <si>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</si>
  <si>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</si>
  <si>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</si>
  <si>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</si>
  <si>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</si>
  <si>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</si>
  <si>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</si>
  <si>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</si>
  <si>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</si>
  <si>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</si>
  <si>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</si>
  <si>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</si>
  <si>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</si>
  <si>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</si>
  <si>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</si>
  <si>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</si>
  <si>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</si>
  <si>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</si>
  <si>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</si>
  <si>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</si>
  <si>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</si>
  <si>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</si>
  <si>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</si>
  <si>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</si>
  <si>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</si>
  <si>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</si>
  <si>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</si>
  <si>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</si>
  <si>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</si>
  <si>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</si>
  <si>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</si>
  <si>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</si>
  <si>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</si>
  <si>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</si>
  <si>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</si>
  <si>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</si>
  <si>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</si>
  <si>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</si>
  <si>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</si>
  <si>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</si>
  <si>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</si>
  <si>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</si>
  <si>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</si>
  <si>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</si>
  <si>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</si>
  <si>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</si>
  <si>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</si>
  <si>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</si>
  <si>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</si>
  <si>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</si>
  <si>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</si>
  <si>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</si>
  <si>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</si>
  <si>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</si>
  <si>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</si>
  <si>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</si>
  <si>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</si>
  <si>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</si>
  <si>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</si>
  <si>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</si>
  <si>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</si>
  <si>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</si>
  <si>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</si>
  <si>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</si>
  <si>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</si>
  <si>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</si>
  <si>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</si>
  <si>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</si>
  <si>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</si>
  <si>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</si>
  <si>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</si>
  <si>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</si>
  <si>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</si>
  <si>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</si>
  <si>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</si>
  <si>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</si>
  <si>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</si>
  <si>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</si>
  <si>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</si>
  <si>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</si>
  <si>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</si>
  <si>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</si>
  <si>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</si>
  <si>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</si>
  <si>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</si>
  <si>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</si>
  <si>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</si>
  <si>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</si>
  <si>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</si>
  <si>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</si>
  <si>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</si>
  <si>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</si>
  <si>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</si>
  <si>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</si>
  <si>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</si>
  <si>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</si>
  <si>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</si>
  <si>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</si>
  <si>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</si>
  <si>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</si>
  <si>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</si>
  <si>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</si>
  <si>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</si>
  <si>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</si>
  <si>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</si>
  <si>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</si>
  <si>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</si>
  <si>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</si>
  <si>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</si>
  <si>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</si>
  <si>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</si>
  <si>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</si>
  <si>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</si>
  <si>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</si>
  <si>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</si>
  <si>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</si>
  <si>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</si>
  <si>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</si>
  <si>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</si>
  <si>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</si>
  <si>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</si>
  <si>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</si>
  <si>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</si>
  <si>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</si>
  <si>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</si>
  <si>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</si>
  <si>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</si>
  <si>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</si>
  <si>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</si>
  <si>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</si>
  <si>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</si>
  <si>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</si>
  <si>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</si>
  <si>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</si>
  <si>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</si>
  <si>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</si>
  <si>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</si>
  <si>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</si>
  <si>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</si>
  <si>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</si>
  <si>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</si>
  <si>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</si>
  <si>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</si>
  <si>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</si>
  <si>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</si>
  <si>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</si>
  <si>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</si>
  <si>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</si>
  <si>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</si>
  <si>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</si>
  <si>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</si>
  <si>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</si>
  <si>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</si>
  <si>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</si>
  <si>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</si>
  <si>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</si>
  <si>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</si>
  <si>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</si>
  <si>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</si>
  <si>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</si>
  <si>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</si>
  <si>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</si>
  <si>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</si>
  <si>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</si>
  <si>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</si>
  <si>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</si>
  <si>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</si>
  <si>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</si>
  <si>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</si>
  <si>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</si>
  <si>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</si>
  <si>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</si>
  <si>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</si>
  <si>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</si>
  <si>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</si>
  <si>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</si>
  <si>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</si>
  <si>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</si>
  <si>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</si>
  <si>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</si>
  <si>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</si>
  <si>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</si>
  <si>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</si>
  <si>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</si>
  <si>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</si>
  <si>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</si>
  <si>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</si>
  <si>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</si>
  <si>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</si>
  <si>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</si>
  <si>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</si>
  <si>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</si>
  <si>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</si>
  <si>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</si>
  <si>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</si>
  <si>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</si>
  <si>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</si>
  <si>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</si>
  <si>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</si>
  <si>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</si>
  <si>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</si>
  <si>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</si>
  <si>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</si>
  <si>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</si>
  <si>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</si>
  <si>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</si>
  <si>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</si>
  <si>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</si>
  <si>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</si>
  <si>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</si>
  <si>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</si>
  <si>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</si>
  <si>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</si>
  <si>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</si>
  <si>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</si>
  <si>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</si>
  <si>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</si>
  <si>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</si>
  <si>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</si>
  <si>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</si>
  <si>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</si>
  <si>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</si>
  <si>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</si>
  <si>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</si>
  <si>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</si>
  <si>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</si>
  <si>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</si>
  <si>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</si>
  <si>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</si>
  <si>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</si>
  <si>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</si>
  <si>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</si>
  <si>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</si>
  <si>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</si>
  <si>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</si>
  <si>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</si>
  <si>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</si>
  <si>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</si>
  <si>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</si>
  <si>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West</t>
  </si>
  <si>
    <t>Maharashtra</t>
  </si>
  <si>
    <t>Amravati</t>
  </si>
  <si>
    <t>Washim</t>
  </si>
  <si>
    <t>MRGL0627</t>
  </si>
  <si>
    <t>Ansing A</t>
  </si>
  <si>
    <t>SF0065814</t>
  </si>
  <si>
    <t>Nandkishor Bhimrao Harihar</t>
  </si>
  <si>
    <t>411546</t>
  </si>
  <si>
    <t>bhavani</t>
  </si>
  <si>
    <t>Chetana</t>
  </si>
  <si>
    <t>SID951373118380</t>
  </si>
  <si>
    <t>GENERAL</t>
  </si>
  <si>
    <t>HINDU</t>
  </si>
  <si>
    <t>Agriculture &amp; Farming</t>
  </si>
  <si>
    <t>JYOTI VIJAY GAYAKWAD</t>
  </si>
  <si>
    <t>01-Jul-2024</t>
  </si>
  <si>
    <t>Fri</t>
  </si>
  <si>
    <t>GL-5</t>
  </si>
  <si>
    <t>7 Yrs</t>
  </si>
  <si>
    <t>10 Sep 2020</t>
  </si>
  <si>
    <t>&gt; 6 to 10 Years</t>
  </si>
  <si>
    <t>09-Aug-2024</t>
  </si>
  <si>
    <t>14-Jun-2025</t>
  </si>
  <si>
    <t>Standard</t>
  </si>
  <si>
    <t>Open</t>
  </si>
  <si>
    <t/>
  </si>
  <si>
    <t>9604135179</t>
  </si>
  <si>
    <t>BHURAKH PURA</t>
  </si>
  <si>
    <t>SF0080508</t>
  </si>
  <si>
    <t>Akash Baban Gaykwad</t>
  </si>
  <si>
    <t>154</t>
  </si>
  <si>
    <t>Taj</t>
  </si>
  <si>
    <t>SID951375394088</t>
  </si>
  <si>
    <t>VACHHLA RAMDAS TAYADE</t>
  </si>
  <si>
    <t>Wed</t>
  </si>
  <si>
    <t>GL-3</t>
  </si>
  <si>
    <t>5 Yrs</t>
  </si>
  <si>
    <t>15 Nov 2019</t>
  </si>
  <si>
    <t>&gt; 4 to 6 Years</t>
  </si>
  <si>
    <t>07-Aug-2024</t>
  </si>
  <si>
    <t>04-Jun-2025</t>
  </si>
  <si>
    <t>8381010201</t>
  </si>
  <si>
    <t>Hanuman Mandir</t>
  </si>
  <si>
    <t>525112</t>
  </si>
  <si>
    <t>525112 NGF Ansing1</t>
  </si>
  <si>
    <t>SSF2902150</t>
  </si>
  <si>
    <t>OBC</t>
  </si>
  <si>
    <t>MUSLIM</t>
  </si>
  <si>
    <t>AUTOMOBILE SHOP</t>
  </si>
  <si>
    <t>NAGMABI SAYYAD KALANDAR</t>
  </si>
  <si>
    <t>01-Feb-2024</t>
  </si>
  <si>
    <t>2</t>
  </si>
  <si>
    <t>2 Yrs</t>
  </si>
  <si>
    <t>21 Oct 2022</t>
  </si>
  <si>
    <t>&lt;= 2 Years</t>
  </si>
  <si>
    <t>01-Mar-2024</t>
  </si>
  <si>
    <t>25-Mar-2025</t>
  </si>
  <si>
    <t>61-90</t>
  </si>
  <si>
    <t>9518551676</t>
  </si>
  <si>
    <t>Unnati</t>
  </si>
  <si>
    <t>07-Dec-2024</t>
  </si>
  <si>
    <t>IL-1</t>
  </si>
  <si>
    <t>&gt; 2 to 4 Years</t>
  </si>
  <si>
    <t>03-Jan-2025</t>
  </si>
  <si>
    <t>07-Apr-2025</t>
  </si>
  <si>
    <t>Hingoli Naka</t>
  </si>
  <si>
    <t>SF0081976</t>
  </si>
  <si>
    <t>Raju Shubhash Shinde</t>
  </si>
  <si>
    <t>56930</t>
  </si>
  <si>
    <t>101197</t>
  </si>
  <si>
    <t>SSF3211138</t>
  </si>
  <si>
    <t>SC</t>
  </si>
  <si>
    <t>VANITA SURESH KHADSE</t>
  </si>
  <si>
    <t>GL-2</t>
  </si>
  <si>
    <t>23 Jan 2023</t>
  </si>
  <si>
    <t>13-Jun-2025</t>
  </si>
  <si>
    <t>7218409828</t>
  </si>
  <si>
    <t>MAHURWESH</t>
  </si>
  <si>
    <t>120</t>
  </si>
  <si>
    <t>GANPATI</t>
  </si>
  <si>
    <t>SSF3718706</t>
  </si>
  <si>
    <t>Baby Care Center</t>
  </si>
  <si>
    <t>PUSHPA PRAMOD GAYAKAWAD</t>
  </si>
  <si>
    <t>10-Jan-2024</t>
  </si>
  <si>
    <t>0</t>
  </si>
  <si>
    <t>1 Yrs</t>
  </si>
  <si>
    <t>21 Apr 2023</t>
  </si>
  <si>
    <t>07-Feb-2024</t>
  </si>
  <si>
    <t>08-Jun-2025</t>
  </si>
  <si>
    <t>8080847026</t>
  </si>
  <si>
    <t>01-Sep-2024</t>
  </si>
  <si>
    <t>02-Oct-2024</t>
  </si>
  <si>
    <t>11-Jun-2025</t>
  </si>
  <si>
    <t>Nalsab</t>
  </si>
  <si>
    <t>149</t>
  </si>
  <si>
    <t>Gulab</t>
  </si>
  <si>
    <t>SID951374100253</t>
  </si>
  <si>
    <t>Almirah Business</t>
  </si>
  <si>
    <t>RAISA BI SATTAR SHAHA</t>
  </si>
  <si>
    <t>01-Oct-2024</t>
  </si>
  <si>
    <t>6 Yrs</t>
  </si>
  <si>
    <t>13 Mar 2021</t>
  </si>
  <si>
    <t>06-Nov-2024</t>
  </si>
  <si>
    <t>8767527638</t>
  </si>
  <si>
    <t>Nalsab C1</t>
  </si>
  <si>
    <t>Nalsab C1 NALSAB New1</t>
  </si>
  <si>
    <t>SSF3075605</t>
  </si>
  <si>
    <t>Jaggery Business</t>
  </si>
  <si>
    <t>IRSHAT PARVIN SAYYAD NAZIM</t>
  </si>
  <si>
    <t>06-Aug-2024</t>
  </si>
  <si>
    <t>19 Dec 2022</t>
  </si>
  <si>
    <t>04-Sep-2024</t>
  </si>
  <si>
    <t>9763677608</t>
  </si>
  <si>
    <t>SSF2749512</t>
  </si>
  <si>
    <t>SUMAYYA PARVEEN FUZAIL AHEMAD</t>
  </si>
  <si>
    <t>05 Jan 2023</t>
  </si>
  <si>
    <t>9860656276</t>
  </si>
  <si>
    <t>Nimajga</t>
  </si>
  <si>
    <t>445882</t>
  </si>
  <si>
    <t>TAJ</t>
  </si>
  <si>
    <t>CID062703066</t>
  </si>
  <si>
    <t>AKHTARBI LATIF SHAIKH</t>
  </si>
  <si>
    <t>01-Jun-2024</t>
  </si>
  <si>
    <t>Tue</t>
  </si>
  <si>
    <t>9</t>
  </si>
  <si>
    <t>21 Jan 2021</t>
  </si>
  <si>
    <t>02-Jul-2024</t>
  </si>
  <si>
    <t>07-Jun-2025</t>
  </si>
  <si>
    <t>Rajura</t>
  </si>
  <si>
    <t>454188</t>
  </si>
  <si>
    <t>Rukhmini</t>
  </si>
  <si>
    <t>SID951373654414</t>
  </si>
  <si>
    <t>FARIDABI RAFIK SHEKH</t>
  </si>
  <si>
    <t>01-Apr-2024</t>
  </si>
  <si>
    <t>Mon</t>
  </si>
  <si>
    <t>4</t>
  </si>
  <si>
    <t>07 Feb 2020</t>
  </si>
  <si>
    <t>06-May-2024</t>
  </si>
  <si>
    <t>16-Jun-2025</t>
  </si>
  <si>
    <t>31-60</t>
  </si>
  <si>
    <t>9511641338</t>
  </si>
  <si>
    <t>VITTHAL</t>
  </si>
  <si>
    <t>SID951375456367</t>
  </si>
  <si>
    <t>SAMEENA PARVIN SHEKH RAJU</t>
  </si>
  <si>
    <t>4 Yrs</t>
  </si>
  <si>
    <t>28 Nov 2019</t>
  </si>
  <si>
    <t>02-Sep-2024</t>
  </si>
  <si>
    <t>09-Jun-2025</t>
  </si>
  <si>
    <t>7821837676</t>
  </si>
  <si>
    <t>Wagholi Kh.</t>
  </si>
  <si>
    <t>Wagholi Kh. C1</t>
  </si>
  <si>
    <t>WAGHOLI DEVI C1 G1</t>
  </si>
  <si>
    <t>SSF3233125</t>
  </si>
  <si>
    <t>MUKTA BABAN JADHAV</t>
  </si>
  <si>
    <t>THU</t>
  </si>
  <si>
    <t>26 Jan 2023</t>
  </si>
  <si>
    <t>01-Aug-2024</t>
  </si>
  <si>
    <t>05-Jun-2025</t>
  </si>
  <si>
    <t>9356106815</t>
  </si>
  <si>
    <t>Yavatmal</t>
  </si>
  <si>
    <t>Dual Staff</t>
  </si>
  <si>
    <t>R</t>
  </si>
  <si>
    <t>Rushikesh Khatake</t>
  </si>
  <si>
    <t>SF0049382</t>
  </si>
  <si>
    <t>Branch Manager</t>
  </si>
  <si>
    <t>Available &amp; Updated</t>
  </si>
  <si>
    <t>L</t>
  </si>
  <si>
    <t>Loan Officer</t>
  </si>
  <si>
    <t>Nimajga C1</t>
  </si>
  <si>
    <t>Nimajga C1 Bekri New1</t>
  </si>
  <si>
    <t>SSF2759546</t>
  </si>
  <si>
    <t>ZUBAIDA IMARNKHA PATHAN</t>
  </si>
  <si>
    <t>10</t>
  </si>
  <si>
    <t>3.21 Yrs</t>
  </si>
  <si>
    <t>10 Mar 2023</t>
  </si>
  <si>
    <t>03-Jul-2024</t>
  </si>
  <si>
    <t>19-May-2025</t>
  </si>
  <si>
    <t>&gt;180</t>
  </si>
  <si>
    <t>30-Sep-2025</t>
  </si>
  <si>
    <t>8830002012</t>
  </si>
  <si>
    <t>Dave Peth</t>
  </si>
  <si>
    <t>422309</t>
  </si>
  <si>
    <t>Anandi</t>
  </si>
  <si>
    <t>SID951375518807</t>
  </si>
  <si>
    <t>ST</t>
  </si>
  <si>
    <t>POOJA PAWAN BARETI</t>
  </si>
  <si>
    <t>01-Jan-2024</t>
  </si>
  <si>
    <t>05</t>
  </si>
  <si>
    <t>6.38 Yrs</t>
  </si>
  <si>
    <t>08 Jan 2020</t>
  </si>
  <si>
    <t>06-Feb-2024</t>
  </si>
  <si>
    <t>09-May-2026</t>
  </si>
  <si>
    <t>31-Dec-2024</t>
  </si>
  <si>
    <t>7972145760</t>
  </si>
  <si>
    <t>FN26-27-00452</t>
  </si>
  <si>
    <t>Lakhan kailas Ade</t>
  </si>
  <si>
    <t>SF0064757</t>
  </si>
  <si>
    <t>Credit Assistant</t>
  </si>
  <si>
    <t>Kushal Ingle/SF0098055</t>
  </si>
  <si>
    <t xml:space="preserve">As per Loan card Borrower POOJA PAWAN BARETI/ 354478511 Paid 05 EMI  Amount of Rs 13900/- on below mentioned dates to Credit Assistant Lakhan kailas Ade/SF0064757, But he didn't post in FIMO. Deatils mentioned below
1. On 07-05-2024 RS.2780/-
2.On 02-07-2024 RS.2780/-
3.On 01-10-2024 RS.2780/-
4.On 05-11-2024 RS.2780/-
5.On 03-12-2024 RS.2780/-
Acoording to this CA Lakhan kailas Ade/SF0064757have collected Rs. 13900/- from borrower but the same was not posted in FIMO Into concer borrower loan ID. </t>
  </si>
  <si>
    <t xml:space="preserve">As per Digital Payment Borrower ZUBAIDA IMARNKHA PATHAN/357047887 Paid EMI on date 01 Oct 2024 Amount of Rs 4500/- to Credit Assistant Lakhan kailas Ade/SF0064757, But he didn't post in FIMO. </t>
  </si>
  <si>
    <t>354478511</t>
  </si>
  <si>
    <t xml:space="preserve">As per Loan card Borrower POOJA PAWAN BARETI/354478511 Paid EMI on date 07 May 2024 Amount of Rs 2780/- to Credit Assistant Lakhan kailas Ade/SF0064757,But he didn't post in FIMO and Nor submitted cash in branch.
</t>
  </si>
  <si>
    <t xml:space="preserve">As per Loan card Borrower POOJA PAWAN BARETI/354478511 Paid EMI on date 02 July 2024 Amount of Rs 2780/- to Credit Assistant Lakhan kailas Ade/SF0064757,But he didn't post in FIMO and Nor submitted cash in branch.
</t>
  </si>
  <si>
    <t xml:space="preserve">As per Loan card Borrower POOJA PAWAN BARETI/354478511 Paid EMI on date 01 Oct 2024 Amount of Rs 2780/- to Credit Assistant Lakhan kailas Ade/SF0064757,But he didn't post in FIMO and Nor submitted cash in branch.
</t>
  </si>
  <si>
    <t xml:space="preserve">As per Loan card Borrower POOJA PAWAN BARETI/354478511 Paid EMI on date 11 Nov 2024 Amount of Rs 2780/- to Credit Assistant Lakhan kailas Ade/SF0064757,But he didn't post in FIMO and Nor submitted cash in branch.
</t>
  </si>
  <si>
    <t xml:space="preserve">As per Loan card Borrower POOJA PAWAN BARETI/354478511 Paid EMI on date 03 Dec 2024 Amount of Rs 2780/- to Credit Assistant Lakhan kailas Ade/SF0064757,But he didn't post in FIMO and Nor submitted cash in branch.
</t>
  </si>
  <si>
    <t>Terminated</t>
  </si>
  <si>
    <t>Completed-Report Submitted</t>
  </si>
  <si>
    <t>Kushal Ingle</t>
  </si>
  <si>
    <t>SF0098055</t>
  </si>
  <si>
    <t>Business</t>
  </si>
  <si>
    <t>FIR Not Filled</t>
  </si>
  <si>
    <t>357047887</t>
  </si>
  <si>
    <t>Mutha</t>
  </si>
  <si>
    <t>416993</t>
  </si>
  <si>
    <t>Jijau</t>
  </si>
  <si>
    <t>SID951373218018</t>
  </si>
  <si>
    <t>SONU PRAMOD KHANDARE</t>
  </si>
  <si>
    <t>08</t>
  </si>
  <si>
    <t>6.41 Yrs</t>
  </si>
  <si>
    <t>21 Dec 2019</t>
  </si>
  <si>
    <t>14-May-2024</t>
  </si>
  <si>
    <t>08-May-2026</t>
  </si>
  <si>
    <t>WASHIM</t>
  </si>
  <si>
    <t>SF0100897</t>
  </si>
  <si>
    <t>Pratik Dattatray Hadgale</t>
  </si>
  <si>
    <t>150</t>
  </si>
  <si>
    <t>Sai Ram</t>
  </si>
  <si>
    <t>CID062701009</t>
  </si>
  <si>
    <t>EBC</t>
  </si>
  <si>
    <t xml:space="preserve">SHEETAL SANTOSH RAUT </t>
  </si>
  <si>
    <t>24-Apr-2024</t>
  </si>
  <si>
    <t>03</t>
  </si>
  <si>
    <t>11</t>
  </si>
  <si>
    <t>8.65 Yrs</t>
  </si>
  <si>
    <t>24 Sep 2020</t>
  </si>
  <si>
    <t>13-Jun-2024</t>
  </si>
  <si>
    <t>03-May-2026</t>
  </si>
  <si>
    <t>9764547695</t>
  </si>
  <si>
    <t>8788892280</t>
  </si>
  <si>
    <t>Dhanraj Sapkal/SF0025680</t>
  </si>
  <si>
    <t xml:space="preserve">Meber Is Regulore Paid No Issue </t>
  </si>
  <si>
    <t>During visit loan card not available to borrower</t>
  </si>
  <si>
    <t>The borrower is requesting an additional loan.</t>
  </si>
  <si>
    <t>During visit loan card available to borrower</t>
  </si>
  <si>
    <t>Rajnikanth Dhavle/SF0008394</t>
  </si>
  <si>
    <t>Mohamad Nasir Abdul Gani/SF0096975</t>
  </si>
  <si>
    <t>Sudarshan Raosaheb Patil/SF0078799</t>
  </si>
  <si>
    <t>Umesh Kumar/SF0088299</t>
  </si>
  <si>
    <t>Dhanraj Sapkal</t>
  </si>
  <si>
    <t>SF0025680</t>
  </si>
  <si>
    <t>During the fraud investigation, 02 borrowers were identified for fraudulent activities involving Credit Assistant Lakhan kailas Ade/SF0064757. 
The Total Fraud Amount Rs. 18400/-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</si>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</sst>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37" fillId="0" borderId="15" xfId="0" applyFont="1" applyBorder="1" applyAlignment="1">
      <alignment horizontal="center" wrapText="1" readingOrder="1"/>
    </xf>
    <xf numFmtId="0" fontId="36" fillId="0" borderId="1" xfId="0" applyFont="1" applyBorder="1" applyAlignment="1" applyProtection="1">
      <alignment horizont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wrapText="1" readingOrder="1"/>
      <protection locked="0"/>
    </xf>
    <xf numFmtId="172" fontId="37" fillId="0" borderId="15" xfId="0" applyNumberFormat="1" applyFont="1" applyBorder="1" applyAlignment="1">
      <alignment horizontal="center" wrapText="1" readingOrder="1"/>
    </xf>
    <xf numFmtId="0" fontId="36" fillId="0" borderId="15" xfId="0" applyFont="1" applyBorder="1" applyAlignment="1">
      <alignment horizontal="center" wrapText="1" readingOrder="1"/>
    </xf>
    <xf numFmtId="172" fontId="36" fillId="0" borderId="15" xfId="0" applyNumberFormat="1" applyFont="1" applyBorder="1" applyAlignment="1">
      <alignment horizontal="center" wrapText="1" readingOrder="1"/>
    </xf>
    <xf numFmtId="0" fontId="0" fillId="8" borderId="1" xfId="0" applyFill="1" applyBorder="1" applyAlignment="1" applyProtection="1">
      <alignment horizontal="left" vertical="center" wrapText="1"/>
      <protection locked="0"/>
    </xf>
    <xf numFmtId="14" fontId="6" fillId="8" borderId="1" xfId="0" applyNumberFormat="1" applyFont="1" applyFill="1" applyBorder="1" applyAlignment="1" applyProtection="1">
      <alignment horizontal="left" vertical="center"/>
      <protection locked="0"/>
    </xf>
    <xf numFmtId="14" fontId="6" fillId="8" borderId="1" xfId="0" applyNumberFormat="1" applyFont="1" applyFill="1" applyBorder="1" applyAlignment="1" applyProtection="1">
      <alignment horizontal="left" vertical="top"/>
      <protection locked="0"/>
    </xf>
    <xf numFmtId="14" fontId="6" fillId="8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Normal="100" workbookViewId="0">
      <pane ySplit="4" topLeftCell="A5" activePane="bottomLeft" state="frozen"/>
      <selection pane="bottomLeft" activeCell="AM5" sqref="AM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MRGL0627</v>
      </c>
      <c r="D5" s="64" t="str">
        <f>IF('Physical Cash at Safe'!D28="Yes", 'Physical Cash at Safe'!A4, 'Borrower Wise Details'!C5)</f>
        <v>Washim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46149</v>
      </c>
      <c r="H5" s="62" t="s">
        <v>469</v>
      </c>
      <c r="I5" s="61">
        <v>46158</v>
      </c>
      <c r="J5" s="79" t="str">
        <f>IF('Physical Cash at Safe'!D28="Yes",'Physical Cash at Safe'!E28,IF('Borrower Wise Details'!D5&lt;&gt;"",'Borrower Wise Details'!D5,""))</f>
        <v>FN26-27-00452</v>
      </c>
      <c r="K5" s="89">
        <v>1</v>
      </c>
      <c r="L5" s="90">
        <v>13900</v>
      </c>
      <c r="M5" s="90">
        <v>0</v>
      </c>
      <c r="N5" s="90" t="s">
        <v>504</v>
      </c>
      <c r="O5" s="90" t="s">
        <v>505</v>
      </c>
      <c r="P5" s="90" t="s">
        <v>506</v>
      </c>
      <c r="Q5" s="90" t="s">
        <v>507</v>
      </c>
      <c r="R5" s="80" t="str">
        <f>IF('Physical Cash at Safe'!$D$28="Yes", 'Physical Cash at Safe'!$A$28, IF('Borrower Wise Details'!F5&lt;&gt;"", 'Borrower Wise Details'!F5, ""))</f>
        <v>Lakhan kailas Ade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SF0064757</v>
      </c>
      <c r="U5" s="83" t="s">
        <v>465</v>
      </c>
      <c r="V5" s="61">
        <v>45902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466</v>
      </c>
      <c r="Z5" s="61">
        <v>46168</v>
      </c>
      <c r="AA5" s="61">
        <v>46172</v>
      </c>
      <c r="AB5" s="61" t="s">
        <v>508</v>
      </c>
      <c r="AC5" s="61" t="s">
        <v>509</v>
      </c>
      <c r="AD5" s="192" t="s">
        <v>309</v>
      </c>
      <c r="AE5" s="61" t="s">
        <v>467</v>
      </c>
      <c r="AF5" s="61" t="s">
        <v>468</v>
      </c>
      <c r="AG5" s="192" t="s">
        <v>511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18400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18400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46183</v>
      </c>
      <c r="AO5" s="75" t="s">
        <v>510</v>
      </c>
    </row>
    <row r="6" spans="1:41" ht="30" customHeight="1" x14ac:dyDescent="0.3"/>
  </sheetData>
  <sheetProtection algorithmName="SHA-512" hashValue="Sewlh6E5s5JQW6zVEBhdB1P4ZgxTdwiMJud8tPB2/TNBmajKU2OBLxHw3cEhOH0Z0ZdhwkvOCkCLqm7hFoS2mQ==" saltValue="KQviRsg7XbWRFiBkiki0RA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5" sqref="G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MRGL0627</v>
      </c>
      <c r="C5" s="50" t="str">
        <f>IF('Fraud Investigation Report'!D5="", "", 'Fraud Investigation Report'!D5)</f>
        <v>Washim</v>
      </c>
      <c r="D5" s="73" t="str">
        <f>IF(OR('Fraud Investigation Report'!R5="", 'Fraud Investigation Report'!R5=0), "", 'Fraud Investigation Report'!R5)</f>
        <v>Lakhan kailas Ade</v>
      </c>
      <c r="E5" s="73" t="str">
        <f>IF(OR('Fraud Investigation Report'!T5="", 'Fraud Investigation Report'!T5=0), "", 'Fraud Investigation Report'!T5)</f>
        <v>SF0064757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FN26-27-00452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18400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18400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18400</v>
      </c>
      <c r="Q5" s="49"/>
      <c r="R5" s="94" t="s">
        <v>470</v>
      </c>
    </row>
    <row r="6" spans="1:18" ht="30" customHeight="1" x14ac:dyDescent="0.3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2" sqref="D32:E3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6" t="s">
        <v>2</v>
      </c>
      <c r="B1" s="177"/>
      <c r="C1" s="177"/>
      <c r="D1" s="177"/>
      <c r="E1" s="178"/>
    </row>
    <row r="2" spans="1:5" ht="18" x14ac:dyDescent="0.35">
      <c r="A2" s="14"/>
      <c r="B2" s="179" t="s">
        <v>224</v>
      </c>
      <c r="C2" s="179"/>
      <c r="D2" s="17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261</v>
      </c>
      <c r="B4" s="41" t="s">
        <v>260</v>
      </c>
      <c r="C4" s="41" t="s">
        <v>417</v>
      </c>
      <c r="D4" s="41" t="s">
        <v>259</v>
      </c>
      <c r="E4" s="41" t="s">
        <v>257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258</v>
      </c>
      <c r="B6" s="18">
        <v>46168</v>
      </c>
      <c r="C6" s="18">
        <v>46167</v>
      </c>
      <c r="D6" s="18">
        <v>46168</v>
      </c>
      <c r="E6" s="19">
        <v>0.2986111111111111</v>
      </c>
    </row>
    <row r="7" spans="1:5" ht="15.6" x14ac:dyDescent="0.3">
      <c r="A7" s="180" t="s">
        <v>65</v>
      </c>
      <c r="B7" s="181"/>
      <c r="C7" s="181"/>
      <c r="D7" s="181"/>
      <c r="E7" s="181"/>
    </row>
    <row r="8" spans="1:5" ht="15" customHeight="1" x14ac:dyDescent="0.3">
      <c r="A8" s="182" t="s">
        <v>66</v>
      </c>
      <c r="B8" s="184" t="s">
        <v>86</v>
      </c>
      <c r="C8" s="185"/>
      <c r="D8" s="186" t="s">
        <v>67</v>
      </c>
      <c r="E8" s="187"/>
    </row>
    <row r="9" spans="1:5" ht="14.4" x14ac:dyDescent="0.3">
      <c r="A9" s="18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2</v>
      </c>
      <c r="C11" s="23">
        <f>B11*A11</f>
        <v>1000</v>
      </c>
      <c r="D11" s="25">
        <v>2</v>
      </c>
      <c r="E11" s="23">
        <f t="shared" ref="E11:E17" si="0">D11*A11</f>
        <v>1000</v>
      </c>
    </row>
    <row r="12" spans="1:5" ht="14.4" x14ac:dyDescent="0.3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4" x14ac:dyDescent="0.3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1800</v>
      </c>
      <c r="D19" s="30" t="s">
        <v>71</v>
      </c>
      <c r="E19" s="31">
        <f>SUM(E10:E18)</f>
        <v>1800</v>
      </c>
    </row>
    <row r="20" spans="1:5" ht="30" customHeight="1" x14ac:dyDescent="0.3">
      <c r="A20" s="188" t="s">
        <v>91</v>
      </c>
      <c r="B20" s="189"/>
      <c r="C20" s="32">
        <v>0</v>
      </c>
      <c r="D20" s="33" t="s">
        <v>85</v>
      </c>
      <c r="E20" s="34">
        <v>0</v>
      </c>
    </row>
    <row r="21" spans="1:5" ht="30" customHeight="1" x14ac:dyDescent="0.3">
      <c r="A21" s="190" t="s">
        <v>82</v>
      </c>
      <c r="B21" s="191"/>
      <c r="C21" s="34">
        <v>0</v>
      </c>
      <c r="D21" s="33" t="s">
        <v>83</v>
      </c>
      <c r="E21" s="34">
        <v>0</v>
      </c>
    </row>
    <row r="22" spans="1:5" ht="30" customHeight="1" x14ac:dyDescent="0.3">
      <c r="A22" s="190" t="s">
        <v>72</v>
      </c>
      <c r="B22" s="191"/>
      <c r="C22" s="34">
        <v>0</v>
      </c>
      <c r="D22" s="35" t="s">
        <v>73</v>
      </c>
      <c r="E22" s="34"/>
    </row>
    <row r="23" spans="1:5" ht="30" customHeight="1" x14ac:dyDescent="0.3">
      <c r="A23" s="190" t="s">
        <v>74</v>
      </c>
      <c r="B23" s="19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75" t="s">
        <v>256</v>
      </c>
      <c r="C24" s="175"/>
      <c r="D24" s="175"/>
      <c r="E24" s="175"/>
    </row>
    <row r="25" spans="1:5" ht="57.75" customHeight="1" x14ac:dyDescent="0.3">
      <c r="A25" s="36" t="s">
        <v>75</v>
      </c>
      <c r="B25" s="164"/>
      <c r="C25" s="164"/>
      <c r="D25" s="164"/>
      <c r="E25" s="164"/>
    </row>
    <row r="26" spans="1:5" ht="20.100000000000001" customHeight="1" x14ac:dyDescent="0.3">
      <c r="A26" s="169" t="s">
        <v>170</v>
      </c>
      <c r="B26" s="169"/>
      <c r="C26" s="169"/>
      <c r="D26" s="169"/>
      <c r="E26" s="16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">
      <c r="A31" s="172"/>
      <c r="B31" s="173"/>
      <c r="C31" s="173"/>
      <c r="D31" s="173"/>
      <c r="E31" s="174"/>
    </row>
    <row r="32" spans="1:5" ht="24.75" customHeight="1" x14ac:dyDescent="0.3">
      <c r="A32" s="37" t="s">
        <v>197</v>
      </c>
      <c r="B32" s="38" t="s">
        <v>418</v>
      </c>
      <c r="C32" s="37" t="s">
        <v>76</v>
      </c>
      <c r="D32" s="165" t="s">
        <v>423</v>
      </c>
      <c r="E32" s="166"/>
    </row>
    <row r="33" spans="1:5" ht="18" customHeight="1" x14ac:dyDescent="0.3">
      <c r="A33" s="37" t="s">
        <v>77</v>
      </c>
      <c r="B33" s="126" t="s">
        <v>419</v>
      </c>
      <c r="C33" s="39" t="s">
        <v>78</v>
      </c>
      <c r="D33" s="158" t="s">
        <v>424</v>
      </c>
      <c r="E33" s="159"/>
    </row>
    <row r="34" spans="1:5" ht="27.6" x14ac:dyDescent="0.3">
      <c r="A34" s="39" t="s">
        <v>198</v>
      </c>
      <c r="B34" s="126" t="s">
        <v>420</v>
      </c>
      <c r="C34" s="39" t="s">
        <v>199</v>
      </c>
      <c r="D34" s="160" t="s">
        <v>325</v>
      </c>
      <c r="E34" s="161"/>
    </row>
    <row r="35" spans="1:5" ht="27.6" x14ac:dyDescent="0.3">
      <c r="A35" s="39" t="s">
        <v>200</v>
      </c>
      <c r="B35" s="126" t="s">
        <v>421</v>
      </c>
      <c r="C35" s="39" t="s">
        <v>202</v>
      </c>
      <c r="D35" s="160" t="s">
        <v>324</v>
      </c>
      <c r="E35" s="161"/>
    </row>
    <row r="36" spans="1:5" ht="25.5" customHeight="1" x14ac:dyDescent="0.3">
      <c r="A36" s="39" t="s">
        <v>201</v>
      </c>
      <c r="B36" s="127" t="s">
        <v>422</v>
      </c>
      <c r="C36" s="39" t="s">
        <v>203</v>
      </c>
      <c r="D36" s="162" t="s">
        <v>425</v>
      </c>
      <c r="E36" s="16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83" zoomScaleNormal="90" workbookViewId="0">
      <pane xSplit="4" ySplit="4" topLeftCell="I5" activePane="bottomRight" state="frozen"/>
      <selection pane="topRight" activeCell="E1" sqref="E1"/>
      <selection pane="bottomLeft" activeCell="A5" sqref="A5"/>
      <selection pane="bottomRight" activeCell="Q6" sqref="Q6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MRGL0627</v>
      </c>
      <c r="C5" s="60" t="str">
        <f>IF('Loan Outstanding Report'!$H$5="", "", 'Loan Outstanding Report'!$H$5)</f>
        <v>Washim</v>
      </c>
      <c r="D5" s="128" t="s">
        <v>452</v>
      </c>
      <c r="E5" s="66">
        <v>46171</v>
      </c>
      <c r="F5" s="92" t="s">
        <v>453</v>
      </c>
      <c r="G5" s="49" t="s">
        <v>454</v>
      </c>
      <c r="H5" s="49" t="s">
        <v>455</v>
      </c>
      <c r="I5" s="49" t="s">
        <v>426</v>
      </c>
      <c r="J5" s="49" t="s">
        <v>428</v>
      </c>
      <c r="K5" s="49" t="s">
        <v>429</v>
      </c>
      <c r="L5" s="11" t="s">
        <v>471</v>
      </c>
      <c r="M5" s="67" t="s">
        <v>380</v>
      </c>
      <c r="N5" s="49">
        <v>55000</v>
      </c>
      <c r="O5" s="49">
        <v>2940</v>
      </c>
      <c r="P5" s="67" t="s">
        <v>127</v>
      </c>
      <c r="Q5" s="88">
        <v>45566</v>
      </c>
      <c r="R5" s="49">
        <v>4500</v>
      </c>
      <c r="S5" s="49">
        <v>0</v>
      </c>
      <c r="T5" s="49">
        <v>0</v>
      </c>
      <c r="U5" s="68">
        <f t="shared" ref="U5:U69" si="0">IF(AND(ISBLANK(R5),ISBLANK(S5),ISBLANK(T5)),"",R5-(S5+T5))</f>
        <v>4500</v>
      </c>
      <c r="V5" s="42" t="s">
        <v>183</v>
      </c>
      <c r="W5" s="69" t="s">
        <v>458</v>
      </c>
    </row>
    <row r="6" spans="1:23" ht="30" customHeight="1" x14ac:dyDescent="0.3">
      <c r="A6" s="65">
        <v>2</v>
      </c>
      <c r="B6" s="60" t="str">
        <f>IF(J6&lt;&gt;"", $B$5, "")</f>
        <v>MRGL0627</v>
      </c>
      <c r="C6" s="50" t="str">
        <f>IF(J6&lt;&gt;"", $C$5, "")</f>
        <v>Washim</v>
      </c>
      <c r="D6" s="50" t="str">
        <f>IF(J6&lt;&gt;"", $D$5, "")</f>
        <v>FN26-27-00452</v>
      </c>
      <c r="E6" s="66">
        <v>46170</v>
      </c>
      <c r="F6" s="50" t="str">
        <f>IF(J6&lt;&gt;"", $F$5, "")</f>
        <v>Lakhan kailas Ade</v>
      </c>
      <c r="G6" s="50" t="str">
        <f>IF(J6&lt;&gt;"", $G$5, "")</f>
        <v>SF0064757</v>
      </c>
      <c r="H6" s="50" t="str">
        <f>IF(J6&lt;&gt;"", $H$5, "")</f>
        <v>Credit Assistant</v>
      </c>
      <c r="I6" s="49" t="s">
        <v>439</v>
      </c>
      <c r="J6" s="49" t="s">
        <v>441</v>
      </c>
      <c r="K6" s="49" t="s">
        <v>443</v>
      </c>
      <c r="L6" s="11" t="s">
        <v>459</v>
      </c>
      <c r="M6" s="67" t="s">
        <v>444</v>
      </c>
      <c r="N6" s="49">
        <v>52000</v>
      </c>
      <c r="O6" s="49">
        <v>2780</v>
      </c>
      <c r="P6" s="67" t="s">
        <v>127</v>
      </c>
      <c r="Q6" s="67">
        <v>45419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460</v>
      </c>
    </row>
    <row r="7" spans="1:23" ht="30" customHeight="1" x14ac:dyDescent="0.3">
      <c r="A7" s="65">
        <v>3</v>
      </c>
      <c r="B7" s="60" t="str">
        <f t="shared" ref="B7:B70" si="1">IF(J7&lt;&gt;"", $B$5, "")</f>
        <v>MRGL0627</v>
      </c>
      <c r="C7" s="50" t="str">
        <f t="shared" ref="C7:C70" si="2">IF(J7&lt;&gt;"", $C$5, "")</f>
        <v>Washim</v>
      </c>
      <c r="D7" s="50" t="str">
        <f t="shared" ref="D7:D70" si="3">IF(J7&lt;&gt;"", $D$5, "")</f>
        <v>FN26-27-00452</v>
      </c>
      <c r="E7" s="66">
        <v>46170</v>
      </c>
      <c r="F7" s="50" t="str">
        <f t="shared" ref="F7:F70" si="4">IF(J7&lt;&gt;"", $F$5, "")</f>
        <v>Lakhan kailas Ade</v>
      </c>
      <c r="G7" s="50" t="str">
        <f t="shared" ref="G7:G70" si="5">IF(J7&lt;&gt;"", $G$5, "")</f>
        <v>SF0064757</v>
      </c>
      <c r="H7" s="50" t="str">
        <f t="shared" ref="H7:H70" si="6">IF(J7&lt;&gt;"", $H$5, "")</f>
        <v>Credit Assistant</v>
      </c>
      <c r="I7" s="49" t="s">
        <v>439</v>
      </c>
      <c r="J7" s="49" t="s">
        <v>441</v>
      </c>
      <c r="K7" s="49" t="s">
        <v>443</v>
      </c>
      <c r="L7" s="11">
        <v>354478511</v>
      </c>
      <c r="M7" s="67" t="s">
        <v>444</v>
      </c>
      <c r="N7" s="49">
        <v>52000</v>
      </c>
      <c r="O7" s="49">
        <v>2780</v>
      </c>
      <c r="P7" s="67" t="s">
        <v>127</v>
      </c>
      <c r="Q7" s="67">
        <v>45475</v>
      </c>
      <c r="R7" s="49">
        <v>2780</v>
      </c>
      <c r="S7" s="49">
        <v>0</v>
      </c>
      <c r="T7" s="49">
        <v>0</v>
      </c>
      <c r="U7" s="68">
        <f t="shared" si="0"/>
        <v>2780</v>
      </c>
      <c r="V7" s="42" t="s">
        <v>182</v>
      </c>
      <c r="W7" s="69" t="s">
        <v>461</v>
      </c>
    </row>
    <row r="8" spans="1:23" ht="30" customHeight="1" x14ac:dyDescent="0.3">
      <c r="A8" s="65">
        <v>4</v>
      </c>
      <c r="B8" s="60" t="str">
        <f t="shared" si="1"/>
        <v>MRGL0627</v>
      </c>
      <c r="C8" s="50" t="str">
        <f t="shared" si="2"/>
        <v>Washim</v>
      </c>
      <c r="D8" s="50" t="str">
        <f t="shared" si="3"/>
        <v>FN26-27-00452</v>
      </c>
      <c r="E8" s="66">
        <v>46170</v>
      </c>
      <c r="F8" s="50" t="str">
        <f t="shared" si="4"/>
        <v>Lakhan kailas Ade</v>
      </c>
      <c r="G8" s="50" t="str">
        <f t="shared" si="5"/>
        <v>SF0064757</v>
      </c>
      <c r="H8" s="50" t="str">
        <f t="shared" si="6"/>
        <v>Credit Assistant</v>
      </c>
      <c r="I8" s="49" t="s">
        <v>439</v>
      </c>
      <c r="J8" s="49" t="s">
        <v>441</v>
      </c>
      <c r="K8" s="49" t="s">
        <v>443</v>
      </c>
      <c r="L8" s="11">
        <v>354478511</v>
      </c>
      <c r="M8" s="67" t="s">
        <v>444</v>
      </c>
      <c r="N8" s="49">
        <v>52000</v>
      </c>
      <c r="O8" s="49">
        <v>2780</v>
      </c>
      <c r="P8" s="67" t="s">
        <v>127</v>
      </c>
      <c r="Q8" s="67">
        <v>45566</v>
      </c>
      <c r="R8" s="49">
        <v>2780</v>
      </c>
      <c r="S8" s="49">
        <v>0</v>
      </c>
      <c r="T8" s="49">
        <v>0</v>
      </c>
      <c r="U8" s="68">
        <f t="shared" si="0"/>
        <v>2780</v>
      </c>
      <c r="V8" s="42" t="s">
        <v>182</v>
      </c>
      <c r="W8" s="69" t="s">
        <v>462</v>
      </c>
    </row>
    <row r="9" spans="1:23" ht="30" customHeight="1" x14ac:dyDescent="0.3">
      <c r="A9" s="65">
        <v>5</v>
      </c>
      <c r="B9" s="60" t="str">
        <f t="shared" si="1"/>
        <v>MRGL0627</v>
      </c>
      <c r="C9" s="50" t="str">
        <f t="shared" si="2"/>
        <v>Washim</v>
      </c>
      <c r="D9" s="50" t="str">
        <f t="shared" si="3"/>
        <v>FN26-27-00452</v>
      </c>
      <c r="E9" s="66">
        <v>46170</v>
      </c>
      <c r="F9" s="50" t="str">
        <f t="shared" si="4"/>
        <v>Lakhan kailas Ade</v>
      </c>
      <c r="G9" s="50" t="str">
        <f t="shared" si="5"/>
        <v>SF0064757</v>
      </c>
      <c r="H9" s="50" t="str">
        <f t="shared" si="6"/>
        <v>Credit Assistant</v>
      </c>
      <c r="I9" s="49" t="s">
        <v>439</v>
      </c>
      <c r="J9" s="49" t="s">
        <v>441</v>
      </c>
      <c r="K9" s="49" t="s">
        <v>443</v>
      </c>
      <c r="L9" s="11">
        <v>354478511</v>
      </c>
      <c r="M9" s="67" t="s">
        <v>444</v>
      </c>
      <c r="N9" s="49">
        <v>52000</v>
      </c>
      <c r="O9" s="49">
        <v>2780</v>
      </c>
      <c r="P9" s="67" t="s">
        <v>127</v>
      </c>
      <c r="Q9" s="67">
        <v>45601</v>
      </c>
      <c r="R9" s="49">
        <v>2780</v>
      </c>
      <c r="S9" s="49">
        <v>0</v>
      </c>
      <c r="T9" s="49">
        <v>0</v>
      </c>
      <c r="U9" s="68">
        <f t="shared" si="0"/>
        <v>2780</v>
      </c>
      <c r="V9" s="42" t="s">
        <v>182</v>
      </c>
      <c r="W9" s="69" t="s">
        <v>463</v>
      </c>
    </row>
    <row r="10" spans="1:23" ht="30" customHeight="1" x14ac:dyDescent="0.3">
      <c r="A10" s="65">
        <v>6</v>
      </c>
      <c r="B10" s="60" t="str">
        <f t="shared" si="1"/>
        <v>MRGL0627</v>
      </c>
      <c r="C10" s="50" t="str">
        <f t="shared" si="2"/>
        <v>Washim</v>
      </c>
      <c r="D10" s="50" t="str">
        <f t="shared" si="3"/>
        <v>FN26-27-00452</v>
      </c>
      <c r="E10" s="66">
        <v>46170</v>
      </c>
      <c r="F10" s="50" t="str">
        <f t="shared" si="4"/>
        <v>Lakhan kailas Ade</v>
      </c>
      <c r="G10" s="50" t="str">
        <f t="shared" si="5"/>
        <v>SF0064757</v>
      </c>
      <c r="H10" s="50" t="str">
        <f t="shared" si="6"/>
        <v>Credit Assistant</v>
      </c>
      <c r="I10" s="49" t="s">
        <v>439</v>
      </c>
      <c r="J10" s="49" t="s">
        <v>441</v>
      </c>
      <c r="K10" s="49" t="s">
        <v>443</v>
      </c>
      <c r="L10" s="11">
        <v>354478511</v>
      </c>
      <c r="M10" s="67" t="s">
        <v>444</v>
      </c>
      <c r="N10" s="49">
        <v>52000</v>
      </c>
      <c r="O10" s="49">
        <v>2780</v>
      </c>
      <c r="P10" s="67" t="s">
        <v>127</v>
      </c>
      <c r="Q10" s="67">
        <v>45629</v>
      </c>
      <c r="R10" s="49">
        <v>2780</v>
      </c>
      <c r="S10" s="49">
        <v>0</v>
      </c>
      <c r="T10" s="49">
        <v>0</v>
      </c>
      <c r="U10" s="68">
        <f t="shared" si="0"/>
        <v>2780</v>
      </c>
      <c r="V10" s="42" t="s">
        <v>182</v>
      </c>
      <c r="W10" s="69" t="s">
        <v>464</v>
      </c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3" zoomScale="89" zoomScaleNormal="90" workbookViewId="0">
      <selection activeCell="BO4" sqref="BO4"/>
    </sheetView>
  </sheetViews>
  <sheetFormatPr defaultColWidth="0" defaultRowHeight="14.4" zeroHeight="1" x14ac:dyDescent="0.3"/>
  <cols>
    <col min="1" max="1" width="14.21875" style="113" bestFit="1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8.77734375" style="113" customWidth="1"/>
    <col min="29" max="29" width="7.44140625" style="113" customWidth="1"/>
    <col min="30" max="30" width="6.33203125" style="113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5.21875" style="113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>
        <v>46138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29">
        <v>46138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44">
        <v>0.95833333333333337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82.8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4.55" hidden="1" customHeight="1" x14ac:dyDescent="0.3">
      <c r="A5" s="137">
        <v>1</v>
      </c>
      <c r="B5" s="151" t="s">
        <v>257</v>
      </c>
      <c r="C5" s="151" t="s">
        <v>258</v>
      </c>
      <c r="D5" s="151" t="s">
        <v>259</v>
      </c>
      <c r="E5" s="151" t="s">
        <v>260</v>
      </c>
      <c r="F5" s="151" t="s">
        <v>260</v>
      </c>
      <c r="G5" s="151" t="s">
        <v>261</v>
      </c>
      <c r="H5" s="151" t="s">
        <v>260</v>
      </c>
      <c r="I5" s="151">
        <v>117408</v>
      </c>
      <c r="J5" s="151" t="s">
        <v>262</v>
      </c>
      <c r="K5" s="151">
        <v>117408</v>
      </c>
      <c r="L5" s="151" t="s">
        <v>263</v>
      </c>
      <c r="M5" s="151" t="s">
        <v>264</v>
      </c>
      <c r="N5" s="151">
        <v>237210</v>
      </c>
      <c r="O5" s="151" t="s">
        <v>265</v>
      </c>
      <c r="P5" s="151">
        <v>312048</v>
      </c>
      <c r="Q5" s="151" t="s">
        <v>266</v>
      </c>
      <c r="R5" s="151" t="s">
        <v>267</v>
      </c>
      <c r="S5" s="151" t="s">
        <v>268</v>
      </c>
      <c r="T5" s="151" t="s">
        <v>268</v>
      </c>
      <c r="U5" s="151" t="s">
        <v>269</v>
      </c>
      <c r="V5" s="151" t="s">
        <v>270</v>
      </c>
      <c r="W5" s="151">
        <v>0</v>
      </c>
      <c r="X5" s="151" t="s">
        <v>271</v>
      </c>
      <c r="Y5" s="151">
        <v>357642861</v>
      </c>
      <c r="Z5" s="151" t="s">
        <v>272</v>
      </c>
      <c r="AA5" s="151" t="s">
        <v>273</v>
      </c>
      <c r="AB5" s="152">
        <v>62000</v>
      </c>
      <c r="AC5" s="151" t="s">
        <v>274</v>
      </c>
      <c r="AD5" s="151">
        <v>24</v>
      </c>
      <c r="AE5" s="151" t="s">
        <v>275</v>
      </c>
      <c r="AF5" s="151" t="s">
        <v>276</v>
      </c>
      <c r="AG5" s="151" t="s">
        <v>277</v>
      </c>
      <c r="AH5" s="151" t="s">
        <v>278</v>
      </c>
      <c r="AI5" s="151" t="s">
        <v>279</v>
      </c>
      <c r="AJ5" s="152">
        <v>3310</v>
      </c>
      <c r="AK5" s="152">
        <v>3310</v>
      </c>
      <c r="AL5" s="151" t="s">
        <v>280</v>
      </c>
      <c r="AM5" s="152">
        <v>24052.400000000001</v>
      </c>
      <c r="AN5" s="152">
        <v>12357.6</v>
      </c>
      <c r="AO5" s="152">
        <v>36410</v>
      </c>
      <c r="AP5" s="152">
        <v>37947.599999999999</v>
      </c>
      <c r="AQ5" s="152">
        <v>5792.4</v>
      </c>
      <c r="AR5" s="152">
        <v>43740</v>
      </c>
      <c r="AS5" s="152">
        <v>0</v>
      </c>
      <c r="AT5" s="152">
        <v>0</v>
      </c>
      <c r="AU5" s="152">
        <v>0</v>
      </c>
      <c r="AV5" s="151">
        <v>11</v>
      </c>
      <c r="AW5" s="145">
        <v>0</v>
      </c>
      <c r="AX5" s="145" t="s">
        <v>281</v>
      </c>
      <c r="AY5" s="146"/>
      <c r="AZ5" s="145"/>
      <c r="BA5" s="145"/>
      <c r="BB5" s="151" t="s">
        <v>282</v>
      </c>
      <c r="BC5" s="145" t="s">
        <v>283</v>
      </c>
      <c r="BD5" s="145"/>
      <c r="BE5" s="152">
        <v>0</v>
      </c>
      <c r="BF5" s="151" t="s">
        <v>268</v>
      </c>
      <c r="BG5" s="151" t="s">
        <v>284</v>
      </c>
      <c r="BH5" s="141" t="s">
        <v>456</v>
      </c>
      <c r="BI5" s="94" t="s">
        <v>100</v>
      </c>
      <c r="BJ5" s="141">
        <v>46168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142"/>
      <c r="BP5" s="42"/>
      <c r="BQ5" s="153" t="s">
        <v>502</v>
      </c>
    </row>
    <row r="6" spans="1:69" ht="14.55" hidden="1" customHeight="1" x14ac:dyDescent="0.3">
      <c r="A6" s="137">
        <v>2</v>
      </c>
      <c r="B6" s="151" t="s">
        <v>257</v>
      </c>
      <c r="C6" s="151" t="s">
        <v>258</v>
      </c>
      <c r="D6" s="151" t="s">
        <v>259</v>
      </c>
      <c r="E6" s="151" t="s">
        <v>260</v>
      </c>
      <c r="F6" s="151" t="s">
        <v>260</v>
      </c>
      <c r="G6" s="151" t="s">
        <v>261</v>
      </c>
      <c r="H6" s="151" t="s">
        <v>260</v>
      </c>
      <c r="I6" s="151">
        <v>125437</v>
      </c>
      <c r="J6" s="151" t="s">
        <v>285</v>
      </c>
      <c r="K6" s="151">
        <v>125437</v>
      </c>
      <c r="L6" s="151" t="s">
        <v>286</v>
      </c>
      <c r="M6" s="151" t="s">
        <v>287</v>
      </c>
      <c r="N6" s="151">
        <v>212656</v>
      </c>
      <c r="O6" s="151" t="s">
        <v>288</v>
      </c>
      <c r="P6" s="151">
        <v>280987</v>
      </c>
      <c r="Q6" s="151" t="s">
        <v>289</v>
      </c>
      <c r="R6" s="151" t="s">
        <v>267</v>
      </c>
      <c r="S6" s="151" t="s">
        <v>290</v>
      </c>
      <c r="T6" s="151" t="s">
        <v>290</v>
      </c>
      <c r="U6" s="151" t="s">
        <v>269</v>
      </c>
      <c r="V6" s="151" t="s">
        <v>270</v>
      </c>
      <c r="W6" s="151">
        <v>0</v>
      </c>
      <c r="X6" s="151" t="s">
        <v>271</v>
      </c>
      <c r="Y6" s="151">
        <v>357602700</v>
      </c>
      <c r="Z6" s="151" t="s">
        <v>291</v>
      </c>
      <c r="AA6" s="151" t="s">
        <v>273</v>
      </c>
      <c r="AB6" s="152">
        <v>63000</v>
      </c>
      <c r="AC6" s="151" t="s">
        <v>292</v>
      </c>
      <c r="AD6" s="151">
        <v>24</v>
      </c>
      <c r="AE6" s="151" t="s">
        <v>293</v>
      </c>
      <c r="AF6" s="151" t="s">
        <v>294</v>
      </c>
      <c r="AG6" s="151" t="s">
        <v>295</v>
      </c>
      <c r="AH6" s="151" t="s">
        <v>296</v>
      </c>
      <c r="AI6" s="151" t="s">
        <v>297</v>
      </c>
      <c r="AJ6" s="152">
        <v>3360</v>
      </c>
      <c r="AK6" s="152">
        <v>3360</v>
      </c>
      <c r="AL6" s="151" t="s">
        <v>298</v>
      </c>
      <c r="AM6" s="152">
        <v>24824.19</v>
      </c>
      <c r="AN6" s="152">
        <v>12135.81</v>
      </c>
      <c r="AO6" s="152">
        <v>36960</v>
      </c>
      <c r="AP6" s="152">
        <v>38175.81</v>
      </c>
      <c r="AQ6" s="152">
        <v>5828.19</v>
      </c>
      <c r="AR6" s="152">
        <v>44004</v>
      </c>
      <c r="AS6" s="152">
        <v>0</v>
      </c>
      <c r="AT6" s="152">
        <v>0</v>
      </c>
      <c r="AU6" s="152">
        <v>0</v>
      </c>
      <c r="AV6" s="151">
        <v>11</v>
      </c>
      <c r="AW6" s="145">
        <v>0</v>
      </c>
      <c r="AX6" s="145" t="s">
        <v>281</v>
      </c>
      <c r="AY6" s="145"/>
      <c r="AZ6" s="145"/>
      <c r="BA6" s="145"/>
      <c r="BB6" s="151" t="s">
        <v>282</v>
      </c>
      <c r="BC6" s="145" t="s">
        <v>283</v>
      </c>
      <c r="BD6" s="145"/>
      <c r="BE6" s="152">
        <v>0</v>
      </c>
      <c r="BF6" s="151" t="s">
        <v>290</v>
      </c>
      <c r="BG6" s="151" t="s">
        <v>299</v>
      </c>
      <c r="BH6" s="141" t="s">
        <v>456</v>
      </c>
      <c r="BI6" s="94" t="s">
        <v>100</v>
      </c>
      <c r="BJ6" s="141">
        <v>46169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143"/>
      <c r="BP6" s="42"/>
      <c r="BQ6" s="153" t="s">
        <v>502</v>
      </c>
    </row>
    <row r="7" spans="1:69" hidden="1" x14ac:dyDescent="0.3">
      <c r="A7" s="137">
        <v>3</v>
      </c>
      <c r="B7" s="145" t="s">
        <v>257</v>
      </c>
      <c r="C7" s="145" t="s">
        <v>258</v>
      </c>
      <c r="D7" s="145" t="s">
        <v>259</v>
      </c>
      <c r="E7" s="145" t="s">
        <v>260</v>
      </c>
      <c r="F7" s="145" t="s">
        <v>260</v>
      </c>
      <c r="G7" s="145" t="s">
        <v>261</v>
      </c>
      <c r="H7" s="145" t="s">
        <v>260</v>
      </c>
      <c r="I7" s="145">
        <v>138845</v>
      </c>
      <c r="J7" s="145" t="s">
        <v>300</v>
      </c>
      <c r="K7" s="145">
        <v>138845</v>
      </c>
      <c r="L7" s="145" t="s">
        <v>286</v>
      </c>
      <c r="M7" s="145" t="s">
        <v>287</v>
      </c>
      <c r="N7" s="145">
        <v>234313</v>
      </c>
      <c r="O7" s="145" t="s">
        <v>301</v>
      </c>
      <c r="P7" s="145">
        <v>515485</v>
      </c>
      <c r="Q7" s="145" t="s">
        <v>302</v>
      </c>
      <c r="R7" s="145" t="s">
        <v>267</v>
      </c>
      <c r="S7" s="145" t="s">
        <v>303</v>
      </c>
      <c r="T7" s="145" t="s">
        <v>303</v>
      </c>
      <c r="U7" s="145" t="s">
        <v>304</v>
      </c>
      <c r="V7" s="145" t="s">
        <v>305</v>
      </c>
      <c r="W7" s="145">
        <v>0</v>
      </c>
      <c r="X7" s="145" t="s">
        <v>306</v>
      </c>
      <c r="Y7" s="145">
        <v>354999639</v>
      </c>
      <c r="Z7" s="145" t="s">
        <v>307</v>
      </c>
      <c r="AA7" s="145" t="s">
        <v>308</v>
      </c>
      <c r="AB7" s="145">
        <v>50000</v>
      </c>
      <c r="AC7" s="145" t="s">
        <v>274</v>
      </c>
      <c r="AD7" s="145">
        <v>24</v>
      </c>
      <c r="AE7" s="145" t="s">
        <v>309</v>
      </c>
      <c r="AF7" s="145" t="s">
        <v>310</v>
      </c>
      <c r="AG7" s="145" t="s">
        <v>311</v>
      </c>
      <c r="AH7" s="145" t="s">
        <v>312</v>
      </c>
      <c r="AI7" s="145" t="s">
        <v>313</v>
      </c>
      <c r="AJ7" s="145">
        <v>2670</v>
      </c>
      <c r="AK7" s="145">
        <v>2670</v>
      </c>
      <c r="AL7" s="145" t="s">
        <v>314</v>
      </c>
      <c r="AM7" s="145">
        <v>23873.82</v>
      </c>
      <c r="AN7" s="145">
        <v>10836.18</v>
      </c>
      <c r="AO7" s="145">
        <v>34710</v>
      </c>
      <c r="AP7" s="145">
        <v>26126.18</v>
      </c>
      <c r="AQ7" s="145">
        <v>3352.82</v>
      </c>
      <c r="AR7" s="145">
        <v>29479</v>
      </c>
      <c r="AS7" s="145">
        <v>6528.18</v>
      </c>
      <c r="AT7" s="145">
        <v>1481.82</v>
      </c>
      <c r="AU7" s="145">
        <v>8010</v>
      </c>
      <c r="AV7" s="145">
        <v>16</v>
      </c>
      <c r="AW7" s="145">
        <v>81</v>
      </c>
      <c r="AX7" s="145" t="s">
        <v>315</v>
      </c>
      <c r="AY7" s="145"/>
      <c r="AZ7" s="145"/>
      <c r="BA7" s="145"/>
      <c r="BB7" s="145" t="s">
        <v>282</v>
      </c>
      <c r="BC7" s="145" t="s">
        <v>283</v>
      </c>
      <c r="BD7" s="145"/>
      <c r="BE7" s="145">
        <v>0</v>
      </c>
      <c r="BF7" s="145" t="s">
        <v>303</v>
      </c>
      <c r="BG7" s="147" t="s">
        <v>316</v>
      </c>
      <c r="BH7" s="141" t="s">
        <v>456</v>
      </c>
      <c r="BI7" s="94" t="s">
        <v>100</v>
      </c>
      <c r="BJ7" s="141">
        <v>46169</v>
      </c>
      <c r="BK7" s="132" t="s">
        <v>103</v>
      </c>
      <c r="BL7" s="130" t="s">
        <v>108</v>
      </c>
      <c r="BM7" s="133" t="s">
        <v>181</v>
      </c>
      <c r="BN7" s="132" t="s">
        <v>222</v>
      </c>
      <c r="BO7" s="132"/>
      <c r="BP7" s="134"/>
      <c r="BQ7" s="156" t="s">
        <v>501</v>
      </c>
    </row>
    <row r="8" spans="1:69" hidden="1" x14ac:dyDescent="0.3">
      <c r="A8" s="137">
        <v>4</v>
      </c>
      <c r="B8" s="145" t="s">
        <v>257</v>
      </c>
      <c r="C8" s="148" t="s">
        <v>258</v>
      </c>
      <c r="D8" s="148" t="s">
        <v>259</v>
      </c>
      <c r="E8" s="148" t="s">
        <v>260</v>
      </c>
      <c r="F8" s="148" t="s">
        <v>260</v>
      </c>
      <c r="G8" s="148" t="s">
        <v>261</v>
      </c>
      <c r="H8" s="148" t="s">
        <v>260</v>
      </c>
      <c r="I8" s="148">
        <v>138845</v>
      </c>
      <c r="J8" s="148" t="s">
        <v>300</v>
      </c>
      <c r="K8" s="148">
        <v>138845</v>
      </c>
      <c r="L8" s="148" t="s">
        <v>286</v>
      </c>
      <c r="M8" s="148" t="s">
        <v>287</v>
      </c>
      <c r="N8" s="148">
        <v>234313</v>
      </c>
      <c r="O8" s="148" t="s">
        <v>301</v>
      </c>
      <c r="P8" s="148">
        <v>515485</v>
      </c>
      <c r="Q8" s="148" t="s">
        <v>302</v>
      </c>
      <c r="R8" s="148" t="s">
        <v>317</v>
      </c>
      <c r="S8" s="145" t="s">
        <v>303</v>
      </c>
      <c r="T8" s="148" t="s">
        <v>303</v>
      </c>
      <c r="U8" s="148" t="s">
        <v>304</v>
      </c>
      <c r="V8" s="148" t="s">
        <v>305</v>
      </c>
      <c r="W8" s="148">
        <v>0</v>
      </c>
      <c r="X8" s="148" t="s">
        <v>271</v>
      </c>
      <c r="Y8" s="148">
        <v>359031396</v>
      </c>
      <c r="Z8" s="148" t="s">
        <v>307</v>
      </c>
      <c r="AA8" s="149" t="s">
        <v>318</v>
      </c>
      <c r="AB8" s="148">
        <v>30000</v>
      </c>
      <c r="AC8" s="148" t="s">
        <v>274</v>
      </c>
      <c r="AD8" s="148">
        <v>18</v>
      </c>
      <c r="AE8" s="148" t="s">
        <v>319</v>
      </c>
      <c r="AF8" s="149" t="s">
        <v>310</v>
      </c>
      <c r="AG8" s="149" t="s">
        <v>311</v>
      </c>
      <c r="AH8" s="148" t="s">
        <v>320</v>
      </c>
      <c r="AI8" s="149" t="s">
        <v>321</v>
      </c>
      <c r="AJ8" s="149">
        <v>2000</v>
      </c>
      <c r="AK8" s="149">
        <v>2000</v>
      </c>
      <c r="AL8" s="149" t="s">
        <v>322</v>
      </c>
      <c r="AM8" s="149">
        <v>5813.97</v>
      </c>
      <c r="AN8" s="149">
        <v>2186.0300000000002</v>
      </c>
      <c r="AO8" s="149">
        <v>8000</v>
      </c>
      <c r="AP8" s="149">
        <v>24186.03</v>
      </c>
      <c r="AQ8" s="149">
        <v>3832.97</v>
      </c>
      <c r="AR8" s="148">
        <v>28019</v>
      </c>
      <c r="AS8" s="148">
        <v>3023.71</v>
      </c>
      <c r="AT8" s="148">
        <v>976.29</v>
      </c>
      <c r="AU8" s="148">
        <v>4000</v>
      </c>
      <c r="AV8" s="148">
        <v>6</v>
      </c>
      <c r="AW8" s="148">
        <v>81</v>
      </c>
      <c r="AX8" s="148" t="s">
        <v>315</v>
      </c>
      <c r="AY8" s="148"/>
      <c r="AZ8" s="148"/>
      <c r="BA8" s="149"/>
      <c r="BB8" s="149" t="s">
        <v>282</v>
      </c>
      <c r="BC8" s="149" t="s">
        <v>283</v>
      </c>
      <c r="BD8" s="149"/>
      <c r="BE8" s="149">
        <v>0</v>
      </c>
      <c r="BF8" s="149" t="s">
        <v>303</v>
      </c>
      <c r="BG8" s="147" t="s">
        <v>316</v>
      </c>
      <c r="BH8" s="141" t="s">
        <v>456</v>
      </c>
      <c r="BI8" s="94" t="s">
        <v>100</v>
      </c>
      <c r="BJ8" s="141">
        <v>46169</v>
      </c>
      <c r="BK8" s="132" t="s">
        <v>103</v>
      </c>
      <c r="BL8" s="130" t="s">
        <v>108</v>
      </c>
      <c r="BM8" s="133" t="s">
        <v>181</v>
      </c>
      <c r="BN8" s="132" t="s">
        <v>222</v>
      </c>
      <c r="BO8" s="132"/>
      <c r="BP8" s="134"/>
      <c r="BQ8" s="156" t="s">
        <v>501</v>
      </c>
    </row>
    <row r="9" spans="1:69" hidden="1" x14ac:dyDescent="0.3">
      <c r="A9" s="137">
        <v>5</v>
      </c>
      <c r="B9" s="147" t="s">
        <v>257</v>
      </c>
      <c r="C9" s="147" t="s">
        <v>258</v>
      </c>
      <c r="D9" s="147" t="s">
        <v>259</v>
      </c>
      <c r="E9" s="147" t="s">
        <v>260</v>
      </c>
      <c r="F9" s="147" t="s">
        <v>260</v>
      </c>
      <c r="G9" s="147" t="s">
        <v>261</v>
      </c>
      <c r="H9" s="147" t="s">
        <v>260</v>
      </c>
      <c r="I9" s="147">
        <v>122550</v>
      </c>
      <c r="J9" s="147" t="s">
        <v>323</v>
      </c>
      <c r="K9" s="147">
        <v>122550</v>
      </c>
      <c r="L9" s="147" t="s">
        <v>324</v>
      </c>
      <c r="M9" s="147" t="s">
        <v>325</v>
      </c>
      <c r="N9" s="147">
        <v>206624</v>
      </c>
      <c r="O9" s="147" t="s">
        <v>326</v>
      </c>
      <c r="P9" s="147">
        <v>273332</v>
      </c>
      <c r="Q9" s="147" t="s">
        <v>327</v>
      </c>
      <c r="R9" s="147" t="s">
        <v>267</v>
      </c>
      <c r="S9" s="147" t="s">
        <v>328</v>
      </c>
      <c r="T9" s="147" t="s">
        <v>328</v>
      </c>
      <c r="U9" s="147" t="s">
        <v>329</v>
      </c>
      <c r="V9" s="147" t="s">
        <v>270</v>
      </c>
      <c r="W9" s="147">
        <v>0</v>
      </c>
      <c r="X9" s="147" t="s">
        <v>271</v>
      </c>
      <c r="Y9" s="147">
        <v>357578623</v>
      </c>
      <c r="Z9" s="147" t="s">
        <v>330</v>
      </c>
      <c r="AA9" s="147" t="s">
        <v>273</v>
      </c>
      <c r="AB9" s="150">
        <v>65000</v>
      </c>
      <c r="AC9" s="147" t="s">
        <v>274</v>
      </c>
      <c r="AD9" s="147">
        <v>24</v>
      </c>
      <c r="AE9" s="147" t="s">
        <v>331</v>
      </c>
      <c r="AF9" s="147" t="s">
        <v>310</v>
      </c>
      <c r="AG9" s="147" t="s">
        <v>332</v>
      </c>
      <c r="AH9" s="147" t="s">
        <v>312</v>
      </c>
      <c r="AI9" s="147" t="s">
        <v>279</v>
      </c>
      <c r="AJ9" s="150">
        <v>3470</v>
      </c>
      <c r="AK9" s="150">
        <v>3470</v>
      </c>
      <c r="AL9" s="147" t="s">
        <v>333</v>
      </c>
      <c r="AM9" s="150">
        <v>25214.240000000002</v>
      </c>
      <c r="AN9" s="150">
        <v>12955.76</v>
      </c>
      <c r="AO9" s="150">
        <v>38170</v>
      </c>
      <c r="AP9" s="150">
        <v>39785.760000000002</v>
      </c>
      <c r="AQ9" s="150">
        <v>6073.24</v>
      </c>
      <c r="AR9" s="150">
        <v>45859</v>
      </c>
      <c r="AS9" s="150">
        <v>0</v>
      </c>
      <c r="AT9" s="150">
        <v>0</v>
      </c>
      <c r="AU9" s="150">
        <v>0</v>
      </c>
      <c r="AV9" s="147">
        <v>11</v>
      </c>
      <c r="AW9" s="147">
        <v>0</v>
      </c>
      <c r="AX9" s="147" t="s">
        <v>281</v>
      </c>
      <c r="AY9" s="147"/>
      <c r="AZ9" s="147"/>
      <c r="BA9" s="147"/>
      <c r="BB9" s="147" t="s">
        <v>282</v>
      </c>
      <c r="BC9" s="147" t="s">
        <v>283</v>
      </c>
      <c r="BD9" s="147"/>
      <c r="BE9" s="150">
        <v>0</v>
      </c>
      <c r="BF9" s="147" t="s">
        <v>328</v>
      </c>
      <c r="BG9" s="147" t="s">
        <v>334</v>
      </c>
      <c r="BH9" s="141" t="s">
        <v>456</v>
      </c>
      <c r="BI9" s="94" t="s">
        <v>100</v>
      </c>
      <c r="BJ9" s="141">
        <v>46169</v>
      </c>
      <c r="BK9" s="132" t="s">
        <v>107</v>
      </c>
      <c r="BL9" s="130" t="s">
        <v>190</v>
      </c>
      <c r="BM9" s="133" t="s">
        <v>181</v>
      </c>
      <c r="BN9" s="132" t="s">
        <v>223</v>
      </c>
      <c r="BO9" s="132"/>
      <c r="BP9" s="134"/>
      <c r="BQ9" s="154" t="s">
        <v>501</v>
      </c>
    </row>
    <row r="10" spans="1:69" hidden="1" x14ac:dyDescent="0.3">
      <c r="A10" s="137">
        <v>6</v>
      </c>
      <c r="B10" s="137" t="s">
        <v>257</v>
      </c>
      <c r="C10" s="137" t="s">
        <v>258</v>
      </c>
      <c r="D10" s="137" t="s">
        <v>259</v>
      </c>
      <c r="E10" s="137" t="s">
        <v>260</v>
      </c>
      <c r="F10" s="137" t="s">
        <v>260</v>
      </c>
      <c r="G10" s="137" t="s">
        <v>261</v>
      </c>
      <c r="H10" s="137" t="s">
        <v>260</v>
      </c>
      <c r="I10" s="137">
        <v>127954</v>
      </c>
      <c r="J10" s="137" t="s">
        <v>335</v>
      </c>
      <c r="K10" s="137">
        <v>127954</v>
      </c>
      <c r="L10" s="137" t="s">
        <v>324</v>
      </c>
      <c r="M10" s="137" t="s">
        <v>325</v>
      </c>
      <c r="N10" s="137">
        <v>215779</v>
      </c>
      <c r="O10" s="137" t="s">
        <v>336</v>
      </c>
      <c r="P10" s="137">
        <v>284948</v>
      </c>
      <c r="Q10" s="137" t="s">
        <v>337</v>
      </c>
      <c r="R10" s="137" t="s">
        <v>317</v>
      </c>
      <c r="S10" s="137" t="s">
        <v>338</v>
      </c>
      <c r="T10" s="137" t="s">
        <v>338</v>
      </c>
      <c r="U10" s="137" t="s">
        <v>329</v>
      </c>
      <c r="V10" s="137" t="s">
        <v>270</v>
      </c>
      <c r="W10" s="137">
        <v>0</v>
      </c>
      <c r="X10" s="137" t="s">
        <v>339</v>
      </c>
      <c r="Y10" s="137">
        <v>354593455</v>
      </c>
      <c r="Z10" s="137" t="s">
        <v>340</v>
      </c>
      <c r="AA10" s="137" t="s">
        <v>341</v>
      </c>
      <c r="AB10" s="138">
        <v>15000</v>
      </c>
      <c r="AC10" s="137" t="s">
        <v>292</v>
      </c>
      <c r="AD10" s="137">
        <v>18</v>
      </c>
      <c r="AE10" s="137" t="s">
        <v>342</v>
      </c>
      <c r="AF10" s="137" t="s">
        <v>343</v>
      </c>
      <c r="AG10" s="137" t="s">
        <v>344</v>
      </c>
      <c r="AH10" s="137" t="s">
        <v>312</v>
      </c>
      <c r="AI10" s="137" t="s">
        <v>345</v>
      </c>
      <c r="AJ10" s="138">
        <v>1010</v>
      </c>
      <c r="AK10" s="138">
        <v>1010</v>
      </c>
      <c r="AL10" s="137" t="s">
        <v>346</v>
      </c>
      <c r="AM10" s="138">
        <v>14137.18</v>
      </c>
      <c r="AN10" s="138">
        <v>3032.82</v>
      </c>
      <c r="AO10" s="138">
        <v>17170</v>
      </c>
      <c r="AP10" s="138">
        <v>862.82</v>
      </c>
      <c r="AQ10" s="138">
        <v>17.18</v>
      </c>
      <c r="AR10" s="138">
        <v>880</v>
      </c>
      <c r="AS10" s="138">
        <v>0</v>
      </c>
      <c r="AT10" s="138">
        <v>0</v>
      </c>
      <c r="AU10" s="138">
        <v>0</v>
      </c>
      <c r="AV10" s="137">
        <v>17</v>
      </c>
      <c r="AW10" s="137">
        <v>0</v>
      </c>
      <c r="AX10" s="137" t="s">
        <v>281</v>
      </c>
      <c r="AY10" s="137"/>
      <c r="AZ10" s="137"/>
      <c r="BA10" s="137"/>
      <c r="BB10" s="137" t="s">
        <v>282</v>
      </c>
      <c r="BC10" s="137" t="s">
        <v>283</v>
      </c>
      <c r="BD10" s="137"/>
      <c r="BE10" s="138">
        <v>0</v>
      </c>
      <c r="BF10" s="137" t="s">
        <v>338</v>
      </c>
      <c r="BG10" s="137" t="s">
        <v>347</v>
      </c>
      <c r="BH10" s="139" t="s">
        <v>456</v>
      </c>
      <c r="BI10" s="130" t="s">
        <v>100</v>
      </c>
      <c r="BJ10" s="131">
        <v>46171</v>
      </c>
      <c r="BK10" s="132" t="s">
        <v>107</v>
      </c>
      <c r="BL10" s="130" t="s">
        <v>190</v>
      </c>
      <c r="BM10" s="133" t="s">
        <v>181</v>
      </c>
      <c r="BN10" s="132" t="s">
        <v>223</v>
      </c>
      <c r="BO10" s="132"/>
      <c r="BP10" s="134"/>
      <c r="BQ10" s="155" t="s">
        <v>501</v>
      </c>
    </row>
    <row r="11" spans="1:69" hidden="1" x14ac:dyDescent="0.3">
      <c r="A11" s="137">
        <v>7</v>
      </c>
      <c r="B11" s="137" t="s">
        <v>257</v>
      </c>
      <c r="C11" s="137" t="s">
        <v>258</v>
      </c>
      <c r="D11" s="137" t="s">
        <v>259</v>
      </c>
      <c r="E11" s="137" t="s">
        <v>260</v>
      </c>
      <c r="F11" s="137" t="s">
        <v>260</v>
      </c>
      <c r="G11" s="137" t="s">
        <v>261</v>
      </c>
      <c r="H11" s="137" t="s">
        <v>260</v>
      </c>
      <c r="I11" s="137">
        <v>127954</v>
      </c>
      <c r="J11" s="137" t="s">
        <v>335</v>
      </c>
      <c r="K11" s="137">
        <v>127954</v>
      </c>
      <c r="L11" s="137" t="s">
        <v>324</v>
      </c>
      <c r="M11" s="137" t="s">
        <v>325</v>
      </c>
      <c r="N11" s="137">
        <v>215779</v>
      </c>
      <c r="O11" s="137" t="s">
        <v>336</v>
      </c>
      <c r="P11" s="137">
        <v>284948</v>
      </c>
      <c r="Q11" s="137" t="s">
        <v>337</v>
      </c>
      <c r="R11" s="137" t="s">
        <v>267</v>
      </c>
      <c r="S11" s="137" t="s">
        <v>338</v>
      </c>
      <c r="T11" s="137" t="s">
        <v>338</v>
      </c>
      <c r="U11" s="137" t="s">
        <v>329</v>
      </c>
      <c r="V11" s="137" t="s">
        <v>270</v>
      </c>
      <c r="W11" s="137">
        <v>0</v>
      </c>
      <c r="X11" s="137" t="s">
        <v>271</v>
      </c>
      <c r="Y11" s="137">
        <v>358039828</v>
      </c>
      <c r="Z11" s="139" t="s">
        <v>340</v>
      </c>
      <c r="AA11" s="137" t="s">
        <v>348</v>
      </c>
      <c r="AB11" s="138">
        <v>65000</v>
      </c>
      <c r="AC11" s="137" t="s">
        <v>292</v>
      </c>
      <c r="AD11" s="137">
        <v>24</v>
      </c>
      <c r="AE11" s="137" t="s">
        <v>331</v>
      </c>
      <c r="AF11" s="137" t="s">
        <v>343</v>
      </c>
      <c r="AG11" s="137" t="s">
        <v>344</v>
      </c>
      <c r="AH11" s="137" t="s">
        <v>312</v>
      </c>
      <c r="AI11" s="137" t="s">
        <v>349</v>
      </c>
      <c r="AJ11" s="138">
        <v>3460</v>
      </c>
      <c r="AK11" s="138">
        <v>3460</v>
      </c>
      <c r="AL11" s="137" t="s">
        <v>350</v>
      </c>
      <c r="AM11" s="138">
        <v>20603.18</v>
      </c>
      <c r="AN11" s="138">
        <v>10536.82</v>
      </c>
      <c r="AO11" s="138">
        <v>31140</v>
      </c>
      <c r="AP11" s="138">
        <v>44396.82</v>
      </c>
      <c r="AQ11" s="138">
        <v>7693.18</v>
      </c>
      <c r="AR11" s="138">
        <v>52090</v>
      </c>
      <c r="AS11" s="138">
        <v>0</v>
      </c>
      <c r="AT11" s="138">
        <v>0</v>
      </c>
      <c r="AU11" s="138">
        <v>0</v>
      </c>
      <c r="AV11" s="137">
        <v>9</v>
      </c>
      <c r="AW11" s="137">
        <v>0</v>
      </c>
      <c r="AX11" s="137" t="s">
        <v>281</v>
      </c>
      <c r="AY11" s="137"/>
      <c r="AZ11" s="137"/>
      <c r="BA11" s="137"/>
      <c r="BB11" s="137" t="s">
        <v>282</v>
      </c>
      <c r="BC11" s="137" t="s">
        <v>283</v>
      </c>
      <c r="BD11" s="137"/>
      <c r="BE11" s="138">
        <v>0</v>
      </c>
      <c r="BF11" s="137" t="s">
        <v>338</v>
      </c>
      <c r="BG11" s="137" t="s">
        <v>347</v>
      </c>
      <c r="BH11" s="139" t="s">
        <v>456</v>
      </c>
      <c r="BI11" s="130" t="s">
        <v>100</v>
      </c>
      <c r="BJ11" s="131">
        <v>46171</v>
      </c>
      <c r="BK11" s="132" t="s">
        <v>107</v>
      </c>
      <c r="BL11" s="130" t="s">
        <v>190</v>
      </c>
      <c r="BM11" s="133" t="s">
        <v>181</v>
      </c>
      <c r="BN11" s="132" t="s">
        <v>223</v>
      </c>
      <c r="BO11" s="132"/>
      <c r="BP11" s="134"/>
      <c r="BQ11" s="155" t="s">
        <v>501</v>
      </c>
    </row>
    <row r="12" spans="1:69" hidden="1" x14ac:dyDescent="0.3">
      <c r="A12" s="137">
        <v>8</v>
      </c>
      <c r="B12" s="137" t="s">
        <v>257</v>
      </c>
      <c r="C12" s="137" t="s">
        <v>258</v>
      </c>
      <c r="D12" s="137" t="s">
        <v>259</v>
      </c>
      <c r="E12" s="137" t="s">
        <v>260</v>
      </c>
      <c r="F12" s="137" t="s">
        <v>260</v>
      </c>
      <c r="G12" s="137" t="s">
        <v>261</v>
      </c>
      <c r="H12" s="137" t="s">
        <v>260</v>
      </c>
      <c r="I12" s="137">
        <v>117898</v>
      </c>
      <c r="J12" s="137" t="s">
        <v>351</v>
      </c>
      <c r="K12" s="137">
        <v>117898</v>
      </c>
      <c r="L12" s="137" t="s">
        <v>286</v>
      </c>
      <c r="M12" s="137" t="s">
        <v>287</v>
      </c>
      <c r="N12" s="137">
        <v>204593</v>
      </c>
      <c r="O12" s="137" t="s">
        <v>352</v>
      </c>
      <c r="P12" s="137">
        <v>271311</v>
      </c>
      <c r="Q12" s="137" t="s">
        <v>353</v>
      </c>
      <c r="R12" s="137" t="s">
        <v>267</v>
      </c>
      <c r="S12" s="137" t="s">
        <v>354</v>
      </c>
      <c r="T12" s="137" t="s">
        <v>354</v>
      </c>
      <c r="U12" s="137" t="s">
        <v>329</v>
      </c>
      <c r="V12" s="137" t="s">
        <v>305</v>
      </c>
      <c r="W12" s="137">
        <v>0</v>
      </c>
      <c r="X12" s="137" t="s">
        <v>355</v>
      </c>
      <c r="Y12" s="137">
        <v>358623979</v>
      </c>
      <c r="Z12" s="137" t="s">
        <v>356</v>
      </c>
      <c r="AA12" s="137" t="s">
        <v>357</v>
      </c>
      <c r="AB12" s="138">
        <v>80000</v>
      </c>
      <c r="AC12" s="137" t="s">
        <v>292</v>
      </c>
      <c r="AD12" s="137">
        <v>24</v>
      </c>
      <c r="AE12" s="137" t="s">
        <v>275</v>
      </c>
      <c r="AF12" s="137" t="s">
        <v>358</v>
      </c>
      <c r="AG12" s="137" t="s">
        <v>359</v>
      </c>
      <c r="AH12" s="137" t="s">
        <v>278</v>
      </c>
      <c r="AI12" s="137" t="s">
        <v>360</v>
      </c>
      <c r="AJ12" s="138">
        <v>4200</v>
      </c>
      <c r="AK12" s="138">
        <v>4200</v>
      </c>
      <c r="AL12" s="137" t="s">
        <v>298</v>
      </c>
      <c r="AM12" s="138">
        <v>22527.26</v>
      </c>
      <c r="AN12" s="138">
        <v>11072.74</v>
      </c>
      <c r="AO12" s="138">
        <v>33600</v>
      </c>
      <c r="AP12" s="138">
        <v>57472.74</v>
      </c>
      <c r="AQ12" s="138">
        <v>9949.26</v>
      </c>
      <c r="AR12" s="138">
        <v>67422</v>
      </c>
      <c r="AS12" s="138">
        <v>0</v>
      </c>
      <c r="AT12" s="138">
        <v>0</v>
      </c>
      <c r="AU12" s="138">
        <v>0</v>
      </c>
      <c r="AV12" s="137">
        <v>8</v>
      </c>
      <c r="AW12" s="137">
        <v>0</v>
      </c>
      <c r="AX12" s="137" t="s">
        <v>281</v>
      </c>
      <c r="AY12" s="137"/>
      <c r="AZ12" s="137"/>
      <c r="BA12" s="137"/>
      <c r="BB12" s="137" t="s">
        <v>282</v>
      </c>
      <c r="BC12" s="137" t="s">
        <v>283</v>
      </c>
      <c r="BD12" s="137"/>
      <c r="BE12" s="138">
        <v>0</v>
      </c>
      <c r="BF12" s="137" t="s">
        <v>354</v>
      </c>
      <c r="BG12" s="137" t="s">
        <v>361</v>
      </c>
      <c r="BH12" s="139" t="s">
        <v>456</v>
      </c>
      <c r="BI12" s="130" t="s">
        <v>100</v>
      </c>
      <c r="BJ12" s="131">
        <v>46171</v>
      </c>
      <c r="BK12" s="132" t="s">
        <v>103</v>
      </c>
      <c r="BL12" s="130" t="s">
        <v>108</v>
      </c>
      <c r="BM12" s="133" t="s">
        <v>181</v>
      </c>
      <c r="BN12" s="132" t="s">
        <v>222</v>
      </c>
      <c r="BO12" s="132"/>
      <c r="BP12" s="134"/>
      <c r="BQ12" s="69" t="s">
        <v>501</v>
      </c>
    </row>
    <row r="13" spans="1:69" hidden="1" x14ac:dyDescent="0.3">
      <c r="A13" s="137">
        <v>9</v>
      </c>
      <c r="B13" s="137" t="s">
        <v>257</v>
      </c>
      <c r="C13" s="137" t="s">
        <v>258</v>
      </c>
      <c r="D13" s="137" t="s">
        <v>259</v>
      </c>
      <c r="E13" s="137" t="s">
        <v>260</v>
      </c>
      <c r="F13" s="137" t="s">
        <v>260</v>
      </c>
      <c r="G13" s="137" t="s">
        <v>261</v>
      </c>
      <c r="H13" s="137" t="s">
        <v>260</v>
      </c>
      <c r="I13" s="137">
        <v>117898</v>
      </c>
      <c r="J13" s="137" t="s">
        <v>351</v>
      </c>
      <c r="K13" s="137">
        <v>117898</v>
      </c>
      <c r="L13" s="137" t="s">
        <v>286</v>
      </c>
      <c r="M13" s="137" t="s">
        <v>287</v>
      </c>
      <c r="N13" s="137">
        <v>353145</v>
      </c>
      <c r="O13" s="137" t="s">
        <v>362</v>
      </c>
      <c r="P13" s="137">
        <v>501598</v>
      </c>
      <c r="Q13" s="137" t="s">
        <v>363</v>
      </c>
      <c r="R13" s="137" t="s">
        <v>267</v>
      </c>
      <c r="S13" s="137" t="s">
        <v>364</v>
      </c>
      <c r="T13" s="137" t="s">
        <v>364</v>
      </c>
      <c r="U13" s="137" t="s">
        <v>304</v>
      </c>
      <c r="V13" s="137" t="s">
        <v>305</v>
      </c>
      <c r="W13" s="137">
        <v>0</v>
      </c>
      <c r="X13" s="137" t="s">
        <v>365</v>
      </c>
      <c r="Y13" s="137">
        <v>357921445</v>
      </c>
      <c r="Z13" s="137" t="s">
        <v>366</v>
      </c>
      <c r="AA13" s="137" t="s">
        <v>367</v>
      </c>
      <c r="AB13" s="138">
        <v>65000</v>
      </c>
      <c r="AC13" s="137" t="s">
        <v>292</v>
      </c>
      <c r="AD13" s="137">
        <v>24</v>
      </c>
      <c r="AE13" s="137" t="s">
        <v>331</v>
      </c>
      <c r="AF13" s="137" t="s">
        <v>310</v>
      </c>
      <c r="AG13" s="137" t="s">
        <v>368</v>
      </c>
      <c r="AH13" s="137" t="s">
        <v>312</v>
      </c>
      <c r="AI13" s="137" t="s">
        <v>369</v>
      </c>
      <c r="AJ13" s="138">
        <v>3470</v>
      </c>
      <c r="AK13" s="138">
        <v>3470</v>
      </c>
      <c r="AL13" s="137" t="s">
        <v>298</v>
      </c>
      <c r="AM13" s="138">
        <v>23364.09</v>
      </c>
      <c r="AN13" s="138">
        <v>11335.91</v>
      </c>
      <c r="AO13" s="138">
        <v>34700</v>
      </c>
      <c r="AP13" s="138">
        <v>41635.910000000003</v>
      </c>
      <c r="AQ13" s="138">
        <v>6769.09</v>
      </c>
      <c r="AR13" s="138">
        <v>48405</v>
      </c>
      <c r="AS13" s="138">
        <v>0</v>
      </c>
      <c r="AT13" s="138">
        <v>0</v>
      </c>
      <c r="AU13" s="138">
        <v>0</v>
      </c>
      <c r="AV13" s="137">
        <v>10</v>
      </c>
      <c r="AW13" s="137">
        <v>0</v>
      </c>
      <c r="AX13" s="137" t="s">
        <v>281</v>
      </c>
      <c r="AY13" s="137"/>
      <c r="AZ13" s="137"/>
      <c r="BA13" s="137"/>
      <c r="BB13" s="137" t="s">
        <v>282</v>
      </c>
      <c r="BC13" s="137" t="s">
        <v>283</v>
      </c>
      <c r="BD13" s="137"/>
      <c r="BE13" s="138">
        <v>0</v>
      </c>
      <c r="BF13" s="137" t="s">
        <v>364</v>
      </c>
      <c r="BG13" s="137" t="s">
        <v>370</v>
      </c>
      <c r="BH13" s="139" t="s">
        <v>456</v>
      </c>
      <c r="BI13" s="130" t="s">
        <v>100</v>
      </c>
      <c r="BJ13" s="131">
        <v>46171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 t="s">
        <v>503</v>
      </c>
    </row>
    <row r="14" spans="1:69" hidden="1" x14ac:dyDescent="0.3">
      <c r="A14" s="137">
        <v>10</v>
      </c>
      <c r="B14" s="137" t="s">
        <v>257</v>
      </c>
      <c r="C14" s="137" t="s">
        <v>258</v>
      </c>
      <c r="D14" s="137" t="s">
        <v>259</v>
      </c>
      <c r="E14" s="137" t="s">
        <v>260</v>
      </c>
      <c r="F14" s="137" t="s">
        <v>260</v>
      </c>
      <c r="G14" s="137" t="s">
        <v>261</v>
      </c>
      <c r="H14" s="137" t="s">
        <v>260</v>
      </c>
      <c r="I14" s="137">
        <v>117898</v>
      </c>
      <c r="J14" s="137" t="s">
        <v>351</v>
      </c>
      <c r="K14" s="137">
        <v>117898</v>
      </c>
      <c r="L14" s="137" t="s">
        <v>286</v>
      </c>
      <c r="M14" s="137" t="s">
        <v>287</v>
      </c>
      <c r="N14" s="137">
        <v>353145</v>
      </c>
      <c r="O14" s="137" t="s">
        <v>362</v>
      </c>
      <c r="P14" s="137">
        <v>501598</v>
      </c>
      <c r="Q14" s="137" t="s">
        <v>363</v>
      </c>
      <c r="R14" s="137" t="s">
        <v>267</v>
      </c>
      <c r="S14" s="137" t="s">
        <v>371</v>
      </c>
      <c r="T14" s="137" t="s">
        <v>371</v>
      </c>
      <c r="U14" s="137" t="s">
        <v>304</v>
      </c>
      <c r="V14" s="137" t="s">
        <v>305</v>
      </c>
      <c r="W14" s="137">
        <v>0</v>
      </c>
      <c r="X14" s="137" t="s">
        <v>271</v>
      </c>
      <c r="Y14" s="137">
        <v>357921809</v>
      </c>
      <c r="Z14" s="137" t="s">
        <v>372</v>
      </c>
      <c r="AA14" s="137" t="s">
        <v>367</v>
      </c>
      <c r="AB14" s="138">
        <v>47000</v>
      </c>
      <c r="AC14" s="137" t="s">
        <v>292</v>
      </c>
      <c r="AD14" s="137">
        <v>24</v>
      </c>
      <c r="AE14" s="137" t="s">
        <v>331</v>
      </c>
      <c r="AF14" s="137" t="s">
        <v>310</v>
      </c>
      <c r="AG14" s="137" t="s">
        <v>373</v>
      </c>
      <c r="AH14" s="137" t="s">
        <v>312</v>
      </c>
      <c r="AI14" s="137" t="s">
        <v>369</v>
      </c>
      <c r="AJ14" s="138">
        <v>2510</v>
      </c>
      <c r="AK14" s="138">
        <v>2510</v>
      </c>
      <c r="AL14" s="137" t="s">
        <v>298</v>
      </c>
      <c r="AM14" s="138">
        <v>16904.169999999998</v>
      </c>
      <c r="AN14" s="138">
        <v>8195.83</v>
      </c>
      <c r="AO14" s="138">
        <v>25100</v>
      </c>
      <c r="AP14" s="138">
        <v>30095.83</v>
      </c>
      <c r="AQ14" s="138">
        <v>4889.17</v>
      </c>
      <c r="AR14" s="138">
        <v>34985</v>
      </c>
      <c r="AS14" s="138">
        <v>0</v>
      </c>
      <c r="AT14" s="138">
        <v>0</v>
      </c>
      <c r="AU14" s="138">
        <v>0</v>
      </c>
      <c r="AV14" s="137">
        <v>10</v>
      </c>
      <c r="AW14" s="137">
        <v>0</v>
      </c>
      <c r="AX14" s="137" t="s">
        <v>281</v>
      </c>
      <c r="AY14" s="137"/>
      <c r="AZ14" s="137"/>
      <c r="BA14" s="137"/>
      <c r="BB14" s="137" t="s">
        <v>282</v>
      </c>
      <c r="BC14" s="137" t="s">
        <v>283</v>
      </c>
      <c r="BD14" s="137"/>
      <c r="BE14" s="138">
        <v>0</v>
      </c>
      <c r="BF14" s="137" t="s">
        <v>371</v>
      </c>
      <c r="BG14" s="137" t="s">
        <v>374</v>
      </c>
      <c r="BH14" s="139" t="s">
        <v>456</v>
      </c>
      <c r="BI14" s="130" t="s">
        <v>100</v>
      </c>
      <c r="BJ14" s="131">
        <v>46171</v>
      </c>
      <c r="BK14" s="132" t="s">
        <v>103</v>
      </c>
      <c r="BL14" s="130" t="s">
        <v>108</v>
      </c>
      <c r="BM14" s="133" t="s">
        <v>180</v>
      </c>
      <c r="BN14" s="132" t="s">
        <v>222</v>
      </c>
      <c r="BO14" s="132"/>
      <c r="BP14" s="134"/>
      <c r="BQ14" s="69" t="s">
        <v>503</v>
      </c>
    </row>
    <row r="15" spans="1:69" hidden="1" x14ac:dyDescent="0.3">
      <c r="A15" s="137">
        <v>11</v>
      </c>
      <c r="B15" s="137" t="s">
        <v>257</v>
      </c>
      <c r="C15" s="137" t="s">
        <v>258</v>
      </c>
      <c r="D15" s="137" t="s">
        <v>259</v>
      </c>
      <c r="E15" s="137" t="s">
        <v>260</v>
      </c>
      <c r="F15" s="137" t="s">
        <v>260</v>
      </c>
      <c r="G15" s="137" t="s">
        <v>261</v>
      </c>
      <c r="H15" s="137" t="s">
        <v>260</v>
      </c>
      <c r="I15" s="137">
        <v>118101</v>
      </c>
      <c r="J15" s="137" t="s">
        <v>375</v>
      </c>
      <c r="K15" s="137">
        <v>118101</v>
      </c>
      <c r="L15" s="137" t="s">
        <v>286</v>
      </c>
      <c r="M15" s="137" t="s">
        <v>287</v>
      </c>
      <c r="N15" s="137">
        <v>257346</v>
      </c>
      <c r="O15" s="137" t="s">
        <v>376</v>
      </c>
      <c r="P15" s="137">
        <v>337949</v>
      </c>
      <c r="Q15" s="137" t="s">
        <v>377</v>
      </c>
      <c r="R15" s="137" t="s">
        <v>267</v>
      </c>
      <c r="S15" s="137" t="s">
        <v>378</v>
      </c>
      <c r="T15" s="137" t="s">
        <v>378</v>
      </c>
      <c r="U15" s="137" t="s">
        <v>304</v>
      </c>
      <c r="V15" s="137" t="s">
        <v>305</v>
      </c>
      <c r="W15" s="137">
        <v>0</v>
      </c>
      <c r="X15" s="137" t="s">
        <v>271</v>
      </c>
      <c r="Y15" s="137">
        <v>356001704</v>
      </c>
      <c r="Z15" s="137" t="s">
        <v>379</v>
      </c>
      <c r="AA15" s="137" t="s">
        <v>380</v>
      </c>
      <c r="AB15" s="138">
        <v>80000</v>
      </c>
      <c r="AC15" s="137" t="s">
        <v>381</v>
      </c>
      <c r="AD15" s="137">
        <v>24</v>
      </c>
      <c r="AE15" s="137" t="s">
        <v>382</v>
      </c>
      <c r="AF15" s="137" t="s">
        <v>276</v>
      </c>
      <c r="AG15" s="137" t="s">
        <v>383</v>
      </c>
      <c r="AH15" s="137" t="s">
        <v>278</v>
      </c>
      <c r="AI15" s="137" t="s">
        <v>384</v>
      </c>
      <c r="AJ15" s="138">
        <v>4230</v>
      </c>
      <c r="AK15" s="138">
        <v>4230</v>
      </c>
      <c r="AL15" s="137" t="s">
        <v>385</v>
      </c>
      <c r="AM15" s="138">
        <v>35106.910000000003</v>
      </c>
      <c r="AN15" s="138">
        <v>15653.09</v>
      </c>
      <c r="AO15" s="138">
        <v>50760</v>
      </c>
      <c r="AP15" s="138">
        <v>44893.09</v>
      </c>
      <c r="AQ15" s="138">
        <v>6111.91</v>
      </c>
      <c r="AR15" s="138">
        <v>51005</v>
      </c>
      <c r="AS15" s="138">
        <v>0</v>
      </c>
      <c r="AT15" s="138">
        <v>0</v>
      </c>
      <c r="AU15" s="138">
        <v>0</v>
      </c>
      <c r="AV15" s="137">
        <v>12</v>
      </c>
      <c r="AW15" s="137">
        <v>0</v>
      </c>
      <c r="AX15" s="137" t="s">
        <v>281</v>
      </c>
      <c r="AY15" s="137"/>
      <c r="AZ15" s="137"/>
      <c r="BA15" s="137"/>
      <c r="BB15" s="137" t="s">
        <v>282</v>
      </c>
      <c r="BC15" s="137" t="s">
        <v>283</v>
      </c>
      <c r="BD15" s="137"/>
      <c r="BE15" s="138">
        <v>0</v>
      </c>
      <c r="BF15" s="137" t="s">
        <v>378</v>
      </c>
      <c r="BG15" s="137">
        <v>7722013362</v>
      </c>
      <c r="BH15" s="139" t="s">
        <v>456</v>
      </c>
      <c r="BI15" s="130" t="s">
        <v>100</v>
      </c>
      <c r="BJ15" s="131">
        <v>46171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35" t="s">
        <v>503</v>
      </c>
    </row>
    <row r="16" spans="1:69" hidden="1" x14ac:dyDescent="0.3">
      <c r="A16" s="137">
        <v>12</v>
      </c>
      <c r="B16" s="137" t="s">
        <v>257</v>
      </c>
      <c r="C16" s="137" t="s">
        <v>258</v>
      </c>
      <c r="D16" s="137" t="s">
        <v>259</v>
      </c>
      <c r="E16" s="137" t="s">
        <v>260</v>
      </c>
      <c r="F16" s="137" t="s">
        <v>260</v>
      </c>
      <c r="G16" s="137" t="s">
        <v>261</v>
      </c>
      <c r="H16" s="137" t="s">
        <v>260</v>
      </c>
      <c r="I16" s="137">
        <v>120552</v>
      </c>
      <c r="J16" s="137" t="s">
        <v>386</v>
      </c>
      <c r="K16" s="137">
        <v>120552</v>
      </c>
      <c r="L16" s="137" t="s">
        <v>324</v>
      </c>
      <c r="M16" s="137" t="s">
        <v>325</v>
      </c>
      <c r="N16" s="137">
        <v>214224</v>
      </c>
      <c r="O16" s="137" t="s">
        <v>387</v>
      </c>
      <c r="P16" s="137">
        <v>304719</v>
      </c>
      <c r="Q16" s="137" t="s">
        <v>388</v>
      </c>
      <c r="R16" s="137" t="s">
        <v>267</v>
      </c>
      <c r="S16" s="137" t="s">
        <v>389</v>
      </c>
      <c r="T16" s="137" t="s">
        <v>389</v>
      </c>
      <c r="U16" s="137" t="s">
        <v>304</v>
      </c>
      <c r="V16" s="137" t="s">
        <v>305</v>
      </c>
      <c r="W16" s="137">
        <v>0</v>
      </c>
      <c r="X16" s="137" t="s">
        <v>271</v>
      </c>
      <c r="Y16" s="137">
        <v>356344356</v>
      </c>
      <c r="Z16" s="137" t="s">
        <v>390</v>
      </c>
      <c r="AA16" s="137" t="s">
        <v>391</v>
      </c>
      <c r="AB16" s="138">
        <v>73000</v>
      </c>
      <c r="AC16" s="137" t="s">
        <v>392</v>
      </c>
      <c r="AD16" s="137">
        <v>24</v>
      </c>
      <c r="AE16" s="137" t="s">
        <v>393</v>
      </c>
      <c r="AF16" s="137" t="s">
        <v>358</v>
      </c>
      <c r="AG16" s="137" t="s">
        <v>394</v>
      </c>
      <c r="AH16" s="137" t="s">
        <v>278</v>
      </c>
      <c r="AI16" s="137" t="s">
        <v>395</v>
      </c>
      <c r="AJ16" s="138">
        <v>3900</v>
      </c>
      <c r="AK16" s="138">
        <v>3900</v>
      </c>
      <c r="AL16" s="137" t="s">
        <v>396</v>
      </c>
      <c r="AM16" s="138">
        <v>31772.799999999999</v>
      </c>
      <c r="AN16" s="138">
        <v>15027.2</v>
      </c>
      <c r="AO16" s="138">
        <v>46800</v>
      </c>
      <c r="AP16" s="138">
        <v>41227.199999999997</v>
      </c>
      <c r="AQ16" s="138">
        <v>5718.8</v>
      </c>
      <c r="AR16" s="138">
        <v>46946</v>
      </c>
      <c r="AS16" s="138">
        <v>6278.31</v>
      </c>
      <c r="AT16" s="138">
        <v>1521.69</v>
      </c>
      <c r="AU16" s="138">
        <v>7800</v>
      </c>
      <c r="AV16" s="137">
        <v>14</v>
      </c>
      <c r="AW16" s="137">
        <v>50</v>
      </c>
      <c r="AX16" s="137" t="s">
        <v>397</v>
      </c>
      <c r="AY16" s="137"/>
      <c r="AZ16" s="137"/>
      <c r="BA16" s="137"/>
      <c r="BB16" s="137" t="s">
        <v>282</v>
      </c>
      <c r="BC16" s="137" t="s">
        <v>283</v>
      </c>
      <c r="BD16" s="137"/>
      <c r="BE16" s="138">
        <v>0</v>
      </c>
      <c r="BF16" s="137" t="s">
        <v>389</v>
      </c>
      <c r="BG16" s="137" t="s">
        <v>398</v>
      </c>
      <c r="BH16" s="139" t="s">
        <v>456</v>
      </c>
      <c r="BI16" s="130" t="s">
        <v>100</v>
      </c>
      <c r="BJ16" s="131">
        <v>46172</v>
      </c>
      <c r="BK16" s="132" t="s">
        <v>103</v>
      </c>
      <c r="BL16" s="130" t="s">
        <v>108</v>
      </c>
      <c r="BM16" s="133" t="s">
        <v>181</v>
      </c>
      <c r="BN16" s="132" t="s">
        <v>222</v>
      </c>
      <c r="BO16" s="132"/>
      <c r="BP16" s="134"/>
      <c r="BQ16" s="135" t="s">
        <v>503</v>
      </c>
    </row>
    <row r="17" spans="1:69" hidden="1" x14ac:dyDescent="0.3">
      <c r="A17" s="137">
        <v>13</v>
      </c>
      <c r="B17" s="137" t="s">
        <v>257</v>
      </c>
      <c r="C17" s="137" t="s">
        <v>258</v>
      </c>
      <c r="D17" s="137" t="s">
        <v>259</v>
      </c>
      <c r="E17" s="137" t="s">
        <v>260</v>
      </c>
      <c r="F17" s="137" t="s">
        <v>260</v>
      </c>
      <c r="G17" s="137" t="s">
        <v>261</v>
      </c>
      <c r="H17" s="137" t="s">
        <v>260</v>
      </c>
      <c r="I17" s="137">
        <v>120552</v>
      </c>
      <c r="J17" s="137" t="s">
        <v>386</v>
      </c>
      <c r="K17" s="137">
        <v>120552</v>
      </c>
      <c r="L17" s="137" t="s">
        <v>324</v>
      </c>
      <c r="M17" s="137" t="s">
        <v>325</v>
      </c>
      <c r="N17" s="137">
        <v>214224</v>
      </c>
      <c r="O17" s="137" t="s">
        <v>387</v>
      </c>
      <c r="P17" s="137">
        <v>283002</v>
      </c>
      <c r="Q17" s="137" t="s">
        <v>399</v>
      </c>
      <c r="R17" s="137" t="s">
        <v>267</v>
      </c>
      <c r="S17" s="137" t="s">
        <v>400</v>
      </c>
      <c r="T17" s="137" t="s">
        <v>400</v>
      </c>
      <c r="U17" s="137" t="s">
        <v>304</v>
      </c>
      <c r="V17" s="137" t="s">
        <v>305</v>
      </c>
      <c r="W17" s="137">
        <v>0</v>
      </c>
      <c r="X17" s="137" t="s">
        <v>271</v>
      </c>
      <c r="Y17" s="137">
        <v>358017906</v>
      </c>
      <c r="Z17" s="137" t="s">
        <v>401</v>
      </c>
      <c r="AA17" s="137" t="s">
        <v>367</v>
      </c>
      <c r="AB17" s="138">
        <v>72000</v>
      </c>
      <c r="AC17" s="137" t="s">
        <v>392</v>
      </c>
      <c r="AD17" s="137">
        <v>24</v>
      </c>
      <c r="AE17" s="137" t="s">
        <v>293</v>
      </c>
      <c r="AF17" s="137" t="s">
        <v>402</v>
      </c>
      <c r="AG17" s="137" t="s">
        <v>403</v>
      </c>
      <c r="AH17" s="137" t="s">
        <v>296</v>
      </c>
      <c r="AI17" s="137" t="s">
        <v>404</v>
      </c>
      <c r="AJ17" s="138">
        <v>3840</v>
      </c>
      <c r="AK17" s="138">
        <v>3840</v>
      </c>
      <c r="AL17" s="137" t="s">
        <v>405</v>
      </c>
      <c r="AM17" s="138">
        <v>25898.38</v>
      </c>
      <c r="AN17" s="138">
        <v>12501.62</v>
      </c>
      <c r="AO17" s="138">
        <v>38400</v>
      </c>
      <c r="AP17" s="138">
        <v>46101.62</v>
      </c>
      <c r="AQ17" s="138">
        <v>7583.38</v>
      </c>
      <c r="AR17" s="138">
        <v>53685</v>
      </c>
      <c r="AS17" s="138">
        <v>0</v>
      </c>
      <c r="AT17" s="138">
        <v>0</v>
      </c>
      <c r="AU17" s="138">
        <v>0</v>
      </c>
      <c r="AV17" s="137">
        <v>10</v>
      </c>
      <c r="AW17" s="137">
        <v>0</v>
      </c>
      <c r="AX17" s="137" t="s">
        <v>281</v>
      </c>
      <c r="AY17" s="137"/>
      <c r="AZ17" s="137"/>
      <c r="BA17" s="137"/>
      <c r="BB17" s="137" t="s">
        <v>282</v>
      </c>
      <c r="BC17" s="137" t="s">
        <v>283</v>
      </c>
      <c r="BD17" s="137"/>
      <c r="BE17" s="138">
        <v>0</v>
      </c>
      <c r="BF17" s="137" t="s">
        <v>400</v>
      </c>
      <c r="BG17" s="137" t="s">
        <v>406</v>
      </c>
      <c r="BH17" s="139" t="s">
        <v>456</v>
      </c>
      <c r="BI17" s="130" t="s">
        <v>100</v>
      </c>
      <c r="BJ17" s="131">
        <v>46172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35" t="s">
        <v>503</v>
      </c>
    </row>
    <row r="18" spans="1:69" hidden="1" x14ac:dyDescent="0.3">
      <c r="A18" s="137">
        <v>14</v>
      </c>
      <c r="B18" s="137" t="s">
        <v>257</v>
      </c>
      <c r="C18" s="137" t="s">
        <v>258</v>
      </c>
      <c r="D18" s="137" t="s">
        <v>259</v>
      </c>
      <c r="E18" s="137" t="s">
        <v>260</v>
      </c>
      <c r="F18" s="137" t="s">
        <v>260</v>
      </c>
      <c r="G18" s="137" t="s">
        <v>261</v>
      </c>
      <c r="H18" s="137" t="s">
        <v>260</v>
      </c>
      <c r="I18" s="137">
        <v>232657</v>
      </c>
      <c r="J18" s="137" t="s">
        <v>407</v>
      </c>
      <c r="K18" s="137">
        <v>232657</v>
      </c>
      <c r="L18" s="137" t="s">
        <v>263</v>
      </c>
      <c r="M18" s="137" t="s">
        <v>264</v>
      </c>
      <c r="N18" s="137">
        <v>550154</v>
      </c>
      <c r="O18" s="137" t="s">
        <v>408</v>
      </c>
      <c r="P18" s="137">
        <v>914043</v>
      </c>
      <c r="Q18" s="137" t="s">
        <v>409</v>
      </c>
      <c r="R18" s="137" t="s">
        <v>267</v>
      </c>
      <c r="S18" s="137" t="s">
        <v>410</v>
      </c>
      <c r="T18" s="137" t="s">
        <v>410</v>
      </c>
      <c r="U18" s="137" t="s">
        <v>304</v>
      </c>
      <c r="V18" s="137" t="s">
        <v>270</v>
      </c>
      <c r="W18" s="137">
        <v>0</v>
      </c>
      <c r="X18" s="137" t="s">
        <v>271</v>
      </c>
      <c r="Y18" s="137">
        <v>357754489</v>
      </c>
      <c r="Z18" s="137" t="s">
        <v>411</v>
      </c>
      <c r="AA18" s="137" t="s">
        <v>273</v>
      </c>
      <c r="AB18" s="138">
        <v>60000</v>
      </c>
      <c r="AC18" s="137" t="s">
        <v>412</v>
      </c>
      <c r="AD18" s="137">
        <v>24</v>
      </c>
      <c r="AE18" s="137" t="s">
        <v>331</v>
      </c>
      <c r="AF18" s="137" t="s">
        <v>310</v>
      </c>
      <c r="AG18" s="137" t="s">
        <v>413</v>
      </c>
      <c r="AH18" s="137" t="s">
        <v>312</v>
      </c>
      <c r="AI18" s="137" t="s">
        <v>414</v>
      </c>
      <c r="AJ18" s="138">
        <v>3200</v>
      </c>
      <c r="AK18" s="138">
        <v>3200</v>
      </c>
      <c r="AL18" s="137" t="s">
        <v>415</v>
      </c>
      <c r="AM18" s="138">
        <v>23624.78</v>
      </c>
      <c r="AN18" s="138">
        <v>11575.22</v>
      </c>
      <c r="AO18" s="138">
        <v>35200</v>
      </c>
      <c r="AP18" s="138">
        <v>36375.22</v>
      </c>
      <c r="AQ18" s="138">
        <v>5538.78</v>
      </c>
      <c r="AR18" s="138">
        <v>41914</v>
      </c>
      <c r="AS18" s="138">
        <v>0</v>
      </c>
      <c r="AT18" s="138">
        <v>0</v>
      </c>
      <c r="AU18" s="138">
        <v>0</v>
      </c>
      <c r="AV18" s="137">
        <v>11</v>
      </c>
      <c r="AW18" s="137">
        <v>0</v>
      </c>
      <c r="AX18" s="137" t="s">
        <v>281</v>
      </c>
      <c r="AY18" s="137"/>
      <c r="AZ18" s="137"/>
      <c r="BA18" s="137"/>
      <c r="BB18" s="137" t="s">
        <v>282</v>
      </c>
      <c r="BC18" s="137" t="s">
        <v>283</v>
      </c>
      <c r="BD18" s="137"/>
      <c r="BE18" s="138">
        <v>0</v>
      </c>
      <c r="BF18" s="137" t="s">
        <v>410</v>
      </c>
      <c r="BG18" s="137" t="s">
        <v>416</v>
      </c>
      <c r="BH18" s="139" t="s">
        <v>456</v>
      </c>
      <c r="BI18" s="130" t="s">
        <v>100</v>
      </c>
      <c r="BJ18" s="131">
        <v>46172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 t="s">
        <v>503</v>
      </c>
    </row>
    <row r="19" spans="1:69" ht="41.4" x14ac:dyDescent="0.3">
      <c r="A19" s="137">
        <v>15</v>
      </c>
      <c r="B19" s="137" t="s">
        <v>257</v>
      </c>
      <c r="C19" s="137" t="s">
        <v>258</v>
      </c>
      <c r="D19" s="137" t="s">
        <v>259</v>
      </c>
      <c r="E19" s="137" t="s">
        <v>417</v>
      </c>
      <c r="F19" s="137" t="s">
        <v>417</v>
      </c>
      <c r="G19" s="139" t="s">
        <v>261</v>
      </c>
      <c r="H19" s="139" t="s">
        <v>260</v>
      </c>
      <c r="I19" s="137">
        <v>118101</v>
      </c>
      <c r="J19" s="137" t="s">
        <v>375</v>
      </c>
      <c r="K19" s="137">
        <v>118101</v>
      </c>
      <c r="L19" s="139" t="s">
        <v>286</v>
      </c>
      <c r="M19" s="137" t="s">
        <v>287</v>
      </c>
      <c r="N19" s="137">
        <v>352970</v>
      </c>
      <c r="O19" s="139" t="s">
        <v>426</v>
      </c>
      <c r="P19" s="137">
        <v>501248</v>
      </c>
      <c r="Q19" s="137" t="s">
        <v>427</v>
      </c>
      <c r="R19" s="137" t="s">
        <v>267</v>
      </c>
      <c r="S19" s="137" t="s">
        <v>428</v>
      </c>
      <c r="T19" s="137" t="s">
        <v>428</v>
      </c>
      <c r="U19" s="137" t="s">
        <v>304</v>
      </c>
      <c r="V19" s="137" t="s">
        <v>305</v>
      </c>
      <c r="W19" s="137">
        <v>0</v>
      </c>
      <c r="X19" s="137" t="s">
        <v>339</v>
      </c>
      <c r="Y19" s="137">
        <v>357047887</v>
      </c>
      <c r="Z19" s="139" t="s">
        <v>429</v>
      </c>
      <c r="AA19" s="137" t="s">
        <v>380</v>
      </c>
      <c r="AB19" s="138">
        <v>55000</v>
      </c>
      <c r="AC19" s="137" t="s">
        <v>430</v>
      </c>
      <c r="AD19" s="137">
        <v>24</v>
      </c>
      <c r="AE19" s="137" t="s">
        <v>309</v>
      </c>
      <c r="AF19" s="137" t="s">
        <v>431</v>
      </c>
      <c r="AG19" s="137" t="s">
        <v>432</v>
      </c>
      <c r="AH19" s="137" t="s">
        <v>320</v>
      </c>
      <c r="AI19" s="137" t="s">
        <v>433</v>
      </c>
      <c r="AJ19" s="138">
        <v>2940</v>
      </c>
      <c r="AK19" s="138">
        <v>2940</v>
      </c>
      <c r="AL19" s="137" t="s">
        <v>434</v>
      </c>
      <c r="AM19" s="138">
        <v>17410.88</v>
      </c>
      <c r="AN19" s="138">
        <v>9049.1200000000008</v>
      </c>
      <c r="AO19" s="138">
        <v>26460</v>
      </c>
      <c r="AP19" s="138">
        <v>37589.120000000003</v>
      </c>
      <c r="AQ19" s="138">
        <v>6566.88</v>
      </c>
      <c r="AR19" s="138">
        <v>44156</v>
      </c>
      <c r="AS19" s="138">
        <v>34649.9</v>
      </c>
      <c r="AT19" s="138">
        <v>6510.1</v>
      </c>
      <c r="AU19" s="138">
        <v>41160</v>
      </c>
      <c r="AV19" s="137">
        <v>23</v>
      </c>
      <c r="AW19" s="137">
        <v>419</v>
      </c>
      <c r="AX19" s="137" t="s">
        <v>435</v>
      </c>
      <c r="AY19" s="137"/>
      <c r="AZ19" s="137"/>
      <c r="BA19" s="137"/>
      <c r="BB19" s="137" t="s">
        <v>282</v>
      </c>
      <c r="BC19" s="137" t="s">
        <v>283</v>
      </c>
      <c r="BD19" s="137" t="s">
        <v>436</v>
      </c>
      <c r="BE19" s="138">
        <v>55000</v>
      </c>
      <c r="BF19" s="137" t="s">
        <v>428</v>
      </c>
      <c r="BG19" s="137" t="s">
        <v>437</v>
      </c>
      <c r="BH19" s="139" t="s">
        <v>456</v>
      </c>
      <c r="BI19" s="130" t="s">
        <v>100</v>
      </c>
      <c r="BJ19" s="131">
        <v>46171</v>
      </c>
      <c r="BK19" s="132" t="s">
        <v>103</v>
      </c>
      <c r="BL19" s="130" t="s">
        <v>108</v>
      </c>
      <c r="BM19" s="133" t="s">
        <v>180</v>
      </c>
      <c r="BN19" s="132" t="s">
        <v>221</v>
      </c>
      <c r="BO19" s="132">
        <v>4500</v>
      </c>
      <c r="BP19" s="134" t="s">
        <v>183</v>
      </c>
      <c r="BQ19" s="136" t="s">
        <v>458</v>
      </c>
    </row>
    <row r="20" spans="1:69" ht="151.80000000000001" x14ac:dyDescent="0.3">
      <c r="A20" s="137">
        <v>16</v>
      </c>
      <c r="B20" s="137" t="s">
        <v>257</v>
      </c>
      <c r="C20" s="137" t="s">
        <v>258</v>
      </c>
      <c r="D20" s="137" t="s">
        <v>259</v>
      </c>
      <c r="E20" s="137" t="s">
        <v>417</v>
      </c>
      <c r="F20" s="137" t="s">
        <v>417</v>
      </c>
      <c r="G20" s="137" t="s">
        <v>261</v>
      </c>
      <c r="H20" s="137" t="s">
        <v>260</v>
      </c>
      <c r="I20" s="137">
        <v>118200</v>
      </c>
      <c r="J20" s="137" t="s">
        <v>438</v>
      </c>
      <c r="K20" s="137">
        <v>118200</v>
      </c>
      <c r="L20" s="137" t="s">
        <v>286</v>
      </c>
      <c r="M20" s="137" t="s">
        <v>287</v>
      </c>
      <c r="N20" s="137">
        <v>203148</v>
      </c>
      <c r="O20" s="137" t="s">
        <v>439</v>
      </c>
      <c r="P20" s="137">
        <v>269152</v>
      </c>
      <c r="Q20" s="137" t="s">
        <v>440</v>
      </c>
      <c r="R20" s="137" t="s">
        <v>267</v>
      </c>
      <c r="S20" s="137" t="s">
        <v>441</v>
      </c>
      <c r="T20" s="137" t="s">
        <v>441</v>
      </c>
      <c r="U20" s="137" t="s">
        <v>442</v>
      </c>
      <c r="V20" s="137" t="s">
        <v>270</v>
      </c>
      <c r="W20" s="137">
        <v>0</v>
      </c>
      <c r="X20" s="137" t="s">
        <v>271</v>
      </c>
      <c r="Y20" s="137">
        <v>354478511</v>
      </c>
      <c r="Z20" s="139" t="s">
        <v>443</v>
      </c>
      <c r="AA20" s="137" t="s">
        <v>444</v>
      </c>
      <c r="AB20" s="138">
        <v>52000</v>
      </c>
      <c r="AC20" s="137" t="s">
        <v>445</v>
      </c>
      <c r="AD20" s="137">
        <v>24</v>
      </c>
      <c r="AE20" s="137" t="s">
        <v>309</v>
      </c>
      <c r="AF20" s="137" t="s">
        <v>446</v>
      </c>
      <c r="AG20" s="137" t="s">
        <v>447</v>
      </c>
      <c r="AH20" s="137" t="s">
        <v>278</v>
      </c>
      <c r="AI20" s="137" t="s">
        <v>448</v>
      </c>
      <c r="AJ20" s="138">
        <v>2780</v>
      </c>
      <c r="AK20" s="138">
        <v>2780</v>
      </c>
      <c r="AL20" s="137" t="s">
        <v>449</v>
      </c>
      <c r="AM20" s="138">
        <v>38894.400000000001</v>
      </c>
      <c r="AN20" s="138">
        <v>14175.6</v>
      </c>
      <c r="AO20" s="138">
        <v>53070</v>
      </c>
      <c r="AP20" s="138">
        <v>13105.6</v>
      </c>
      <c r="AQ20" s="138">
        <v>579.4</v>
      </c>
      <c r="AR20" s="138">
        <v>13685</v>
      </c>
      <c r="AS20" s="138">
        <v>13105.6</v>
      </c>
      <c r="AT20" s="138">
        <v>579.4</v>
      </c>
      <c r="AU20" s="138">
        <v>13685</v>
      </c>
      <c r="AV20" s="137">
        <v>28</v>
      </c>
      <c r="AW20" s="137">
        <v>266</v>
      </c>
      <c r="AX20" s="137" t="s">
        <v>435</v>
      </c>
      <c r="AY20" s="137"/>
      <c r="AZ20" s="137"/>
      <c r="BA20" s="137"/>
      <c r="BB20" s="137" t="s">
        <v>282</v>
      </c>
      <c r="BC20" s="137" t="s">
        <v>283</v>
      </c>
      <c r="BD20" s="137" t="s">
        <v>450</v>
      </c>
      <c r="BE20" s="138">
        <v>52000</v>
      </c>
      <c r="BF20" s="137" t="s">
        <v>441</v>
      </c>
      <c r="BG20" s="137" t="s">
        <v>451</v>
      </c>
      <c r="BH20" s="139" t="s">
        <v>456</v>
      </c>
      <c r="BI20" s="130" t="s">
        <v>100</v>
      </c>
      <c r="BJ20" s="131">
        <v>46170</v>
      </c>
      <c r="BK20" s="132" t="s">
        <v>103</v>
      </c>
      <c r="BL20" s="130" t="s">
        <v>108</v>
      </c>
      <c r="BM20" s="133" t="s">
        <v>180</v>
      </c>
      <c r="BN20" s="132" t="s">
        <v>221</v>
      </c>
      <c r="BO20" s="132">
        <v>13900</v>
      </c>
      <c r="BP20" s="134" t="s">
        <v>182</v>
      </c>
      <c r="BQ20" s="69" t="s">
        <v>457</v>
      </c>
    </row>
    <row r="21" spans="1:69" ht="22.8" hidden="1" x14ac:dyDescent="0.3">
      <c r="A21" s="137">
        <v>17</v>
      </c>
      <c r="B21" s="137" t="s">
        <v>257</v>
      </c>
      <c r="C21" s="137" t="s">
        <v>258</v>
      </c>
      <c r="D21" s="137" t="s">
        <v>259</v>
      </c>
      <c r="E21" s="137" t="s">
        <v>417</v>
      </c>
      <c r="F21" s="137" t="s">
        <v>417</v>
      </c>
      <c r="G21" s="137" t="s">
        <v>261</v>
      </c>
      <c r="H21" s="137" t="s">
        <v>260</v>
      </c>
      <c r="I21" s="137">
        <v>130750</v>
      </c>
      <c r="J21" s="137" t="s">
        <v>472</v>
      </c>
      <c r="K21" s="137">
        <v>130750</v>
      </c>
      <c r="L21" s="137" t="s">
        <v>324</v>
      </c>
      <c r="M21" s="137" t="s">
        <v>325</v>
      </c>
      <c r="N21" s="137">
        <v>220594</v>
      </c>
      <c r="O21" s="137" t="s">
        <v>473</v>
      </c>
      <c r="P21" s="137">
        <v>291047</v>
      </c>
      <c r="Q21" s="137" t="s">
        <v>474</v>
      </c>
      <c r="R21" s="137" t="s">
        <v>267</v>
      </c>
      <c r="S21" s="137" t="s">
        <v>475</v>
      </c>
      <c r="T21" s="137" t="s">
        <v>475</v>
      </c>
      <c r="U21" s="137" t="s">
        <v>442</v>
      </c>
      <c r="V21" s="137" t="s">
        <v>270</v>
      </c>
      <c r="W21" s="137">
        <v>0</v>
      </c>
      <c r="X21" s="137" t="s">
        <v>271</v>
      </c>
      <c r="Y21" s="137">
        <v>356323872</v>
      </c>
      <c r="Z21" s="137" t="s">
        <v>476</v>
      </c>
      <c r="AA21" s="137" t="s">
        <v>391</v>
      </c>
      <c r="AB21" s="138">
        <v>55000</v>
      </c>
      <c r="AC21" s="137" t="s">
        <v>477</v>
      </c>
      <c r="AD21" s="137">
        <v>30</v>
      </c>
      <c r="AE21" s="137" t="s">
        <v>393</v>
      </c>
      <c r="AF21" s="137" t="s">
        <v>478</v>
      </c>
      <c r="AG21" s="137" t="s">
        <v>479</v>
      </c>
      <c r="AH21" s="137" t="s">
        <v>278</v>
      </c>
      <c r="AI21" s="137" t="s">
        <v>480</v>
      </c>
      <c r="AJ21" s="138">
        <v>2480</v>
      </c>
      <c r="AK21" s="138">
        <v>2480</v>
      </c>
      <c r="AL21" s="137" t="s">
        <v>481</v>
      </c>
      <c r="AM21" s="138">
        <v>42548.69</v>
      </c>
      <c r="AN21" s="138">
        <v>19451.310000000001</v>
      </c>
      <c r="AO21" s="138">
        <v>62000</v>
      </c>
      <c r="AP21" s="138">
        <v>12451.31</v>
      </c>
      <c r="AQ21" s="138">
        <v>823.69</v>
      </c>
      <c r="AR21" s="138">
        <v>13275</v>
      </c>
      <c r="AS21" s="138">
        <v>0</v>
      </c>
      <c r="AT21" s="138">
        <v>0</v>
      </c>
      <c r="AU21" s="138">
        <v>0</v>
      </c>
      <c r="AV21" s="137">
        <v>25</v>
      </c>
      <c r="AW21" s="137">
        <v>0</v>
      </c>
      <c r="AX21" s="137" t="s">
        <v>281</v>
      </c>
      <c r="AY21" s="137"/>
      <c r="AZ21" s="137"/>
      <c r="BA21" s="137"/>
      <c r="BB21" s="137" t="s">
        <v>282</v>
      </c>
      <c r="BC21" s="137" t="s">
        <v>283</v>
      </c>
      <c r="BD21" s="137"/>
      <c r="BE21" s="138">
        <v>0</v>
      </c>
      <c r="BF21" s="137" t="s">
        <v>475</v>
      </c>
      <c r="BG21" s="137" t="s">
        <v>498</v>
      </c>
      <c r="BH21" s="139" t="s">
        <v>499</v>
      </c>
      <c r="BI21" s="130" t="s">
        <v>100</v>
      </c>
      <c r="BJ21" s="131">
        <v>46180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35" t="s">
        <v>500</v>
      </c>
    </row>
    <row r="22" spans="1:69" ht="22.8" hidden="1" x14ac:dyDescent="0.3">
      <c r="A22" s="137">
        <v>18</v>
      </c>
      <c r="B22" s="137" t="s">
        <v>257</v>
      </c>
      <c r="C22" s="137" t="s">
        <v>258</v>
      </c>
      <c r="D22" s="137" t="s">
        <v>259</v>
      </c>
      <c r="E22" s="137" t="s">
        <v>417</v>
      </c>
      <c r="F22" s="137" t="s">
        <v>417</v>
      </c>
      <c r="G22" s="137" t="s">
        <v>261</v>
      </c>
      <c r="H22" s="137" t="s">
        <v>260</v>
      </c>
      <c r="I22" s="137">
        <v>119564</v>
      </c>
      <c r="J22" s="137" t="s">
        <v>482</v>
      </c>
      <c r="K22" s="137">
        <v>119564</v>
      </c>
      <c r="L22" s="137" t="s">
        <v>483</v>
      </c>
      <c r="M22" s="137" t="s">
        <v>484</v>
      </c>
      <c r="N22" s="137">
        <v>244936</v>
      </c>
      <c r="O22" s="137" t="s">
        <v>485</v>
      </c>
      <c r="P22" s="137">
        <v>321857</v>
      </c>
      <c r="Q22" s="137" t="s">
        <v>486</v>
      </c>
      <c r="R22" s="137" t="s">
        <v>267</v>
      </c>
      <c r="S22" s="137" t="s">
        <v>487</v>
      </c>
      <c r="T22" s="137" t="s">
        <v>487</v>
      </c>
      <c r="U22" s="137" t="s">
        <v>488</v>
      </c>
      <c r="V22" s="137" t="s">
        <v>270</v>
      </c>
      <c r="W22" s="137">
        <v>0</v>
      </c>
      <c r="X22" s="137" t="s">
        <v>271</v>
      </c>
      <c r="Y22" s="137">
        <v>356540774</v>
      </c>
      <c r="Z22" s="137" t="s">
        <v>489</v>
      </c>
      <c r="AA22" s="137" t="s">
        <v>490</v>
      </c>
      <c r="AB22" s="138">
        <v>58000</v>
      </c>
      <c r="AC22" s="137" t="s">
        <v>491</v>
      </c>
      <c r="AD22" s="137">
        <v>30</v>
      </c>
      <c r="AE22" s="137" t="s">
        <v>492</v>
      </c>
      <c r="AF22" s="137" t="s">
        <v>493</v>
      </c>
      <c r="AG22" s="137" t="s">
        <v>494</v>
      </c>
      <c r="AH22" s="137" t="s">
        <v>278</v>
      </c>
      <c r="AI22" s="137" t="s">
        <v>495</v>
      </c>
      <c r="AJ22" s="138">
        <v>2590</v>
      </c>
      <c r="AK22" s="138">
        <v>2590</v>
      </c>
      <c r="AL22" s="137" t="s">
        <v>496</v>
      </c>
      <c r="AM22" s="138">
        <v>42402.18</v>
      </c>
      <c r="AN22" s="138">
        <v>19757.82</v>
      </c>
      <c r="AO22" s="138">
        <v>62160</v>
      </c>
      <c r="AP22" s="138">
        <v>15597.82</v>
      </c>
      <c r="AQ22" s="138">
        <v>1142.18</v>
      </c>
      <c r="AR22" s="138">
        <v>16740</v>
      </c>
      <c r="AS22" s="138">
        <v>0</v>
      </c>
      <c r="AT22" s="138">
        <v>0</v>
      </c>
      <c r="AU22" s="138">
        <v>0</v>
      </c>
      <c r="AV22" s="137">
        <v>24</v>
      </c>
      <c r="AW22" s="137">
        <v>0</v>
      </c>
      <c r="AX22" s="137" t="s">
        <v>281</v>
      </c>
      <c r="AY22" s="137"/>
      <c r="AZ22" s="137"/>
      <c r="BA22" s="137"/>
      <c r="BB22" s="137" t="s">
        <v>282</v>
      </c>
      <c r="BC22" s="137" t="s">
        <v>283</v>
      </c>
      <c r="BD22" s="137"/>
      <c r="BE22" s="138">
        <v>0</v>
      </c>
      <c r="BF22" s="137" t="s">
        <v>487</v>
      </c>
      <c r="BG22" s="137" t="s">
        <v>497</v>
      </c>
      <c r="BH22" s="139" t="s">
        <v>499</v>
      </c>
      <c r="BI22" s="130" t="s">
        <v>100</v>
      </c>
      <c r="BJ22" s="131">
        <v>46180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135" t="s">
        <v>500</v>
      </c>
    </row>
    <row r="23" spans="1:69" hidden="1" x14ac:dyDescent="0.3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2026-06-10T12:11:15Z</dcterms:modified>
</cp:coreProperties>
</file>