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93/"/>
    </mc:Choice>
  </mc:AlternateContent>
  <xr:revisionPtr revIDLastSave="479" documentId="13_ncr:1_{9E2100A7-F0ED-4CB9-9C71-FA59EADABC97}" xr6:coauthVersionLast="47" xr6:coauthVersionMax="47" xr10:uidLastSave="{A9723C04-203F-4A27-A27C-B375503966D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<sst xmlns="http://schemas.openxmlformats.org/spreadsheetml/2006/main" count="1374" uniqueCount="470">
  <si>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</si>
  <si>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</si>
  <si>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</si>
  <si>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</si>
  <si>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</si>
  <si>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</si>
  <si>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</si>
  <si>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</si>
  <si>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</si>
  <si>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</si>
  <si>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</si>
  <si>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</si>
  <si>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</si>
  <si>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</si>
  <si>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</si>
  <si>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</si>
  <si>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</si>
  <si>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</si>
  <si>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</si>
  <si>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</si>
  <si>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</si>
  <si>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</si>
  <si>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</si>
  <si>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</si>
  <si>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</si>
  <si>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</si>
  <si>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</si>
  <si>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</si>
  <si>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</si>
  <si>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</si>
  <si>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</si>
  <si>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</si>
  <si>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</si>
  <si>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</si>
  <si>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</si>
  <si>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</si>
  <si>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</si>
  <si>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</si>
  <si>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</si>
  <si>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</si>
  <si>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</si>
  <si>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</si>
  <si>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</si>
  <si>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</si>
  <si>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</si>
  <si>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</si>
  <si>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</si>
  <si>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</si>
  <si>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</si>
  <si>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</si>
  <si>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</si>
  <si>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</si>
  <si>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</si>
  <si>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</si>
  <si>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</si>
  <si>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</si>
  <si>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</si>
  <si>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</si>
  <si>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</si>
  <si>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</si>
  <si>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</si>
  <si>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</si>
  <si>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</si>
  <si>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</si>
  <si>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</si>
  <si>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</si>
  <si>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</si>
  <si>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</si>
  <si>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</si>
  <si>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</si>
  <si>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</si>
  <si>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</si>
  <si>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</si>
  <si>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</si>
  <si>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</si>
  <si>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</si>
  <si>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</si>
  <si>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</si>
  <si>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</si>
  <si>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</si>
  <si>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</si>
  <si>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</si>
  <si>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</si>
  <si>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</si>
  <si>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</si>
  <si>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</si>
  <si>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</si>
  <si>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</si>
  <si>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</si>
  <si>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</si>
  <si>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</si>
  <si>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</si>
  <si>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</si>
  <si>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</si>
  <si>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</si>
  <si>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</si>
  <si>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</si>
  <si>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</si>
  <si>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</si>
  <si>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</si>
  <si>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</si>
  <si>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</si>
  <si>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</si>
  <si>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</si>
  <si>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</si>
  <si>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</si>
  <si>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</si>
  <si>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</si>
  <si>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</si>
  <si>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</si>
  <si>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</si>
  <si>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</si>
  <si>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</si>
  <si>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</si>
  <si>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</si>
  <si>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</si>
  <si>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</si>
  <si>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</si>
  <si>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</si>
  <si>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</si>
  <si>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</si>
  <si>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</si>
  <si>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</si>
  <si>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</si>
  <si>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</si>
  <si>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</si>
  <si>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</si>
  <si>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</si>
  <si>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</si>
  <si>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</si>
  <si>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</si>
  <si>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</si>
  <si>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</si>
  <si>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</si>
  <si>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</si>
  <si>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</si>
  <si>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</si>
  <si>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</si>
  <si>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</si>
  <si>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</si>
  <si>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</si>
  <si>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</si>
  <si>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</si>
  <si>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</si>
  <si>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</si>
  <si>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</si>
  <si>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</si>
  <si>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</si>
  <si>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</si>
  <si>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</si>
  <si>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</si>
  <si>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</si>
  <si>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</si>
  <si>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</si>
  <si>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</si>
  <si>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</si>
  <si>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</si>
  <si>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</si>
  <si>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</si>
  <si>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</si>
  <si>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</si>
  <si>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</si>
  <si>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</si>
  <si>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</si>
  <si>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</si>
  <si>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</si>
  <si>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</si>
  <si>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</si>
  <si>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</si>
  <si>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</si>
  <si>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</si>
  <si>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</si>
  <si>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</si>
  <si>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</si>
  <si>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</si>
  <si>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</si>
  <si>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</si>
  <si>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</si>
  <si>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</si>
  <si>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</si>
  <si>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</si>
  <si>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</si>
  <si>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</si>
  <si>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</si>
  <si>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</si>
  <si>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</si>
  <si>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</si>
  <si>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</si>
  <si>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</si>
  <si>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</si>
  <si>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</si>
  <si>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</si>
  <si>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</si>
  <si>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</si>
  <si>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</si>
  <si>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</si>
  <si>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</si>
  <si>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</si>
  <si>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</si>
  <si>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</si>
  <si>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</si>
  <si>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</si>
  <si>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</si>
  <si>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</si>
  <si>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</si>
  <si>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</si>
  <si>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</si>
  <si>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</si>
  <si>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</si>
  <si>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</si>
  <si>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</si>
  <si>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</si>
  <si>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</si>
  <si>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</si>
  <si>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</si>
  <si>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</si>
  <si>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</si>
  <si>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</si>
  <si>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</si>
  <si>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</si>
  <si>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</si>
  <si>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</si>
  <si>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</si>
  <si>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</si>
  <si>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</si>
  <si>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</si>
  <si>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</si>
  <si>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</si>
  <si>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</si>
  <si>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</si>
  <si>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</si>
  <si>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</si>
  <si>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</si>
  <si>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</si>
  <si>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</si>
  <si>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</si>
  <si>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</si>
  <si>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</si>
  <si>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</si>
  <si>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</si>
  <si>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</si>
  <si>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</si>
  <si>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</si>
  <si>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</si>
  <si>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</si>
  <si>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</si>
  <si>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</si>
  <si>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</si>
  <si>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</si>
  <si>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</si>
  <si>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</si>
  <si>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</si>
  <si>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</si>
  <si>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</si>
  <si>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</si>
  <si>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</si>
  <si>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Bhadrak</t>
  </si>
  <si>
    <t>Odisha</t>
  </si>
  <si>
    <t>Dual Staff</t>
  </si>
  <si>
    <t>Available &amp; Updated</t>
  </si>
  <si>
    <t>BM</t>
  </si>
  <si>
    <t>LO</t>
  </si>
  <si>
    <t>East</t>
  </si>
  <si>
    <t>Abhijit Rout/SF0075084</t>
  </si>
  <si>
    <t>Terminated</t>
  </si>
  <si>
    <t>OR1616</t>
  </si>
  <si>
    <t>Mangalpur</t>
  </si>
  <si>
    <t>Jajpur Town</t>
  </si>
  <si>
    <t>R</t>
  </si>
  <si>
    <t>Anil Kumar Behera</t>
  </si>
  <si>
    <t>SF0063616</t>
  </si>
  <si>
    <t>L</t>
  </si>
  <si>
    <t>Soumya Ranjan Swain</t>
  </si>
  <si>
    <t>SF0100207</t>
  </si>
  <si>
    <t>Ramesh Kumar jena</t>
  </si>
  <si>
    <t>SF0071358</t>
  </si>
  <si>
    <t>FN26-27-00493</t>
  </si>
  <si>
    <t>Jajapur Town</t>
  </si>
  <si>
    <t>Dhani Pur</t>
  </si>
  <si>
    <t>SF0081098</t>
  </si>
  <si>
    <t>Gangadhar  Dalei</t>
  </si>
  <si>
    <t>419226</t>
  </si>
  <si>
    <t>mangala</t>
  </si>
  <si>
    <t>Abhilasha - JLG Loans-Monthly-Migrated</t>
  </si>
  <si>
    <t>SID951373242970</t>
  </si>
  <si>
    <t>SC</t>
  </si>
  <si>
    <t>HINDU</t>
  </si>
  <si>
    <t>Agriculture &amp; Farming</t>
  </si>
  <si>
    <t>ANITA DAS</t>
  </si>
  <si>
    <t>SID951373244045</t>
  </si>
  <si>
    <t>SULOCHANA DAS</t>
  </si>
  <si>
    <t>SID951373242976</t>
  </si>
  <si>
    <t>PUSHPANJALI DAS</t>
  </si>
  <si>
    <t>SID951373242972</t>
  </si>
  <si>
    <t>ST</t>
  </si>
  <si>
    <t>Ration shop</t>
  </si>
  <si>
    <t>Muthulakshmi</t>
  </si>
  <si>
    <t>SID951375257635</t>
  </si>
  <si>
    <t>OBC</t>
  </si>
  <si>
    <t>BILASINI</t>
  </si>
  <si>
    <t>Chetana Loans-Montly-Migrated</t>
  </si>
  <si>
    <t>SID951375215626</t>
  </si>
  <si>
    <t>JHANAKI</t>
  </si>
  <si>
    <t>SID951375213899</t>
  </si>
  <si>
    <t>SASMITA</t>
  </si>
  <si>
    <t>Chetana</t>
  </si>
  <si>
    <t>SSF3641638</t>
  </si>
  <si>
    <t>GENERAL</t>
  </si>
  <si>
    <t>Agarbathi Making</t>
  </si>
  <si>
    <t>ARCHANA MALIK</t>
  </si>
  <si>
    <t>SSF3641678</t>
  </si>
  <si>
    <t>YASHOBANTI MALLICK</t>
  </si>
  <si>
    <t>Nuapatna</t>
  </si>
  <si>
    <t>Anil kumarBehera</t>
  </si>
  <si>
    <t>550870</t>
  </si>
  <si>
    <t>rupa</t>
  </si>
  <si>
    <t>SSF4147119</t>
  </si>
  <si>
    <t>EBC</t>
  </si>
  <si>
    <t>RANjiTA MALIK</t>
  </si>
  <si>
    <t>SSF4709843</t>
  </si>
  <si>
    <t>Cashew Business</t>
  </si>
  <si>
    <t>GITANJALI MAHALIK</t>
  </si>
  <si>
    <t>SSF4853757</t>
  </si>
  <si>
    <t>PARBATI MAHALIK</t>
  </si>
  <si>
    <t>Unnati</t>
  </si>
  <si>
    <t>Tent House</t>
  </si>
  <si>
    <t>RANJITA MALIK</t>
  </si>
  <si>
    <t>SSF5986446</t>
  </si>
  <si>
    <t>KANAK LATA MALIK</t>
  </si>
  <si>
    <t>SSF6007483</t>
  </si>
  <si>
    <t>JYOTSNA JENA</t>
  </si>
  <si>
    <t>08-Jul-2019</t>
  </si>
  <si>
    <t>Fri</t>
  </si>
  <si>
    <t>2</t>
  </si>
  <si>
    <t>8.40 Yrs</t>
  </si>
  <si>
    <t>08 Jul 2019</t>
  </si>
  <si>
    <t>&gt; 6 to 10 Years</t>
  </si>
  <si>
    <t>26-Dec-2023</t>
  </si>
  <si>
    <t>Open</t>
  </si>
  <si>
    <t/>
  </si>
  <si>
    <t>31-Mar-2023</t>
  </si>
  <si>
    <t>15-Jul-2019</t>
  </si>
  <si>
    <t>8.38 Yrs</t>
  </si>
  <si>
    <t>15 Jul 2019</t>
  </si>
  <si>
    <t>13-Sep-2024</t>
  </si>
  <si>
    <t>16-Sep-2019</t>
  </si>
  <si>
    <t>1</t>
  </si>
  <si>
    <t>6.72 Yrs</t>
  </si>
  <si>
    <t>16 Sep 2019</t>
  </si>
  <si>
    <t>30-Jun-2023</t>
  </si>
  <si>
    <t>21-Jan-2021</t>
  </si>
  <si>
    <t>6.81 Yrs</t>
  </si>
  <si>
    <t>21 Jan 2021</t>
  </si>
  <si>
    <t>24-Mar-2023</t>
  </si>
  <si>
    <t>3.20 Yrs</t>
  </si>
  <si>
    <t>24 Mar 2023</t>
  </si>
  <si>
    <t>&gt; 2 to 4 Years</t>
  </si>
  <si>
    <t>10-May-2023</t>
  </si>
  <si>
    <t>01-Sep-2024</t>
  </si>
  <si>
    <t>31-Mar-2025</t>
  </si>
  <si>
    <t>20-Feb-2025</t>
  </si>
  <si>
    <t>30-Jun-2025</t>
  </si>
  <si>
    <t>18-Jul-2023</t>
  </si>
  <si>
    <t>06</t>
  </si>
  <si>
    <t>2.88 Yrs</t>
  </si>
  <si>
    <t>18 Jul 2023</t>
  </si>
  <si>
    <t>04-Sep-2023</t>
  </si>
  <si>
    <t>09-Oct-2024</t>
  </si>
  <si>
    <t>14-Oct-2023</t>
  </si>
  <si>
    <t>2.64 Yrs</t>
  </si>
  <si>
    <t>14 Oct 2023</t>
  </si>
  <si>
    <t>04-Nov-2023</t>
  </si>
  <si>
    <t>18-Nov-2024</t>
  </si>
  <si>
    <t>30-Sep-2025</t>
  </si>
  <si>
    <t>13-Nov-2023</t>
  </si>
  <si>
    <t>2.56 Yrs</t>
  </si>
  <si>
    <t>13 Nov 2023</t>
  </si>
  <si>
    <t>13-Dec-2023</t>
  </si>
  <si>
    <t>28-Apr-2024</t>
  </si>
  <si>
    <t>31-Dec-2024</t>
  </si>
  <si>
    <t>15-Dec-2023</t>
  </si>
  <si>
    <t>0</t>
  </si>
  <si>
    <t>10-Jan-2024</t>
  </si>
  <si>
    <t>18-Oct-2024</t>
  </si>
  <si>
    <t>15-Feb-2024</t>
  </si>
  <si>
    <t>08-Mar-2024</t>
  </si>
  <si>
    <t>10-May-2024</t>
  </si>
  <si>
    <t>02-Mar-2024</t>
  </si>
  <si>
    <t>12-Apr-2024</t>
  </si>
  <si>
    <t>10-Jan-2025</t>
  </si>
  <si>
    <t>07-Apr-2024</t>
  </si>
  <si>
    <t>08-May-2024</t>
  </si>
  <si>
    <t>13-Mar-2025</t>
  </si>
  <si>
    <t>18-Apr-2024</t>
  </si>
  <si>
    <t>2.13 Yrs</t>
  </si>
  <si>
    <t>18 Apr 2024</t>
  </si>
  <si>
    <t>12-Jun-2024</t>
  </si>
  <si>
    <t>16-Mar-2026</t>
  </si>
  <si>
    <t>10-Apr-2024</t>
  </si>
  <si>
    <t>2.15 Yrs</t>
  </si>
  <si>
    <t>10 Apr 2024</t>
  </si>
  <si>
    <t>9668737654</t>
  </si>
  <si>
    <t>9658326543</t>
  </si>
  <si>
    <t>9658323456</t>
  </si>
  <si>
    <t>7504120940</t>
  </si>
  <si>
    <t>7504100019</t>
  </si>
  <si>
    <t>8296822992</t>
  </si>
  <si>
    <t>7608064607</t>
  </si>
  <si>
    <t>9668271472</t>
  </si>
  <si>
    <t>9692285965</t>
  </si>
  <si>
    <t>7735991658</t>
  </si>
  <si>
    <t>8093579034</t>
  </si>
  <si>
    <t>6371650948</t>
  </si>
  <si>
    <t>9124142852</t>
  </si>
  <si>
    <t>8596856189</t>
  </si>
  <si>
    <t>Kayan</t>
  </si>
  <si>
    <t>Kayan C1</t>
  </si>
  <si>
    <t>Kayan C1 Tapu1</t>
  </si>
  <si>
    <t>SSF5451301</t>
  </si>
  <si>
    <t>Agriculture</t>
  </si>
  <si>
    <t>SARASWATI JENA</t>
  </si>
  <si>
    <t>03-Feb-2024</t>
  </si>
  <si>
    <t>2.35 Yrs</t>
  </si>
  <si>
    <t>03 Feb 2024</t>
  </si>
  <si>
    <t>01-Nov-2024</t>
  </si>
  <si>
    <t>Close</t>
  </si>
  <si>
    <t>7608090686</t>
  </si>
  <si>
    <t>Odei</t>
  </si>
  <si>
    <t>535679</t>
  </si>
  <si>
    <t>535679 Haraparbati1</t>
  </si>
  <si>
    <t>SID951374414579</t>
  </si>
  <si>
    <t>Baby Care Center</t>
  </si>
  <si>
    <t>JAMUNA DAS</t>
  </si>
  <si>
    <t>SID951374387144</t>
  </si>
  <si>
    <t>Animal Husbandry &amp; Poultry</t>
  </si>
  <si>
    <t>SUBHASREE DAS</t>
  </si>
  <si>
    <t>17-Oct-2022</t>
  </si>
  <si>
    <t>03</t>
  </si>
  <si>
    <t>3</t>
  </si>
  <si>
    <t>7.59 Yrs</t>
  </si>
  <si>
    <t>04 Mar 2020</t>
  </si>
  <si>
    <t>08-Dec-2022</t>
  </si>
  <si>
    <t>12-Dec-2025</t>
  </si>
  <si>
    <t>31-Jan-2023</t>
  </si>
  <si>
    <t>4</t>
  </si>
  <si>
    <t>24 Mar 2021</t>
  </si>
  <si>
    <t>08-Mar-2023</t>
  </si>
  <si>
    <t>2.33 Yrs</t>
  </si>
  <si>
    <t>13-Dec-2024</t>
  </si>
  <si>
    <t>30-Mar-2026</t>
  </si>
  <si>
    <t>7889656565</t>
  </si>
  <si>
    <t>9898989898</t>
  </si>
  <si>
    <t>As per Loan card and Borrower Statement Borrower Paid her EMI on Dt.12-02-2025 of Rs-2240/- to LO Ramesh Kumar jena but LO Ramesh Kumar Jena not Posted in FIMO.</t>
  </si>
  <si>
    <t>As per Loan card and Borrower Statement Borrower Paid her EMI on Dt.08-07-2024 of Rs-3550/-, on Dt-08-08-2024 of Rs-3550/- and on Dt.08-09-2024 of Rs-3350/- to LO Ramesh Kumar jena but LO Ramesh Kumar Jena not Posted in FIMO.</t>
  </si>
  <si>
    <t>As per Loan card and Borrower Statement Borrower Paid her EMI from Dt.08-06-2024 to Dt.15-08-2024 and Dt.16-10-2024 to 18-02-2025 of Rs-4100/- every month Total Paid Rs-32800/-LO Ramesh Kumar jena but LO Ramesh Kumar Jena not Posted in FIMO.</t>
  </si>
  <si>
    <t>This Loan was Disbursed with out Borrowers Knowledge Fraud book on Previous Loan.</t>
  </si>
  <si>
    <t>As Per Loan card and Borrower Statement Borrower Paid her EMI every month but LO Ramesh Kumar Jena Disburs a new Biswas Loan to Borrower without Borrowers Knowledge Borrower paid her EMI on Dt.14-06-2024 of Rs-2240/- and From Dt.13-09-2024 to Dt.10-01-2025 of Rs-2240/- every month total Paid Rs-13440/- to LO Ramesh Kumar Jena but LO Ramesh Kumar Jena entry Rs-4260/- on New loan rest amount Rs-9180/- not Posted in FIMO.</t>
  </si>
  <si>
    <t>Unable to Verify due to both Borrower and loan card not available.</t>
  </si>
  <si>
    <t>As Per Loan card and Borrower Statement Borrower Paid her EMI from Dt.10-06-2024 to Dt.07-03-2025 total paid 10 EMI of Rs-22250/- to LO Ramesh Kumar Jena but LO Ramesh Kumar jena entry Rs-4500/- rest amount Rs-17750/- not posted in FIMO. Borrower Paid her 2 EMI through PhonePe but This PhonePe Transection was one Year old Transection so Full payment Receipt not Available.</t>
  </si>
  <si>
    <t>As per Loancard and Digital Payment Borrower paid her EMI on Dt.07-03-2025 of Rs-2250/- to LO Ramesh Kumar Jena but LO Ramesh Kumar Jena not Posted in FIMO.This PhonePe Transection was one Year old Transection so Full payment Receipt not Available.</t>
  </si>
  <si>
    <t>As Per Borrower Statement and Digital Payment Borrower Paid Two EMI on Dt.07-03-2025 of Rs-4040/- to LO Ramesh kumar Jena but LO Ramesh kumar jena not Posted in FIMO.This PhonePe Transection was one Year old Transection so Full payment Receipt not Available.</t>
  </si>
  <si>
    <t>Biranchi Narayan Swain/SF0003954</t>
  </si>
  <si>
    <t>Santosh Kumar Sahoo/SF0071004</t>
  </si>
  <si>
    <t>Sanjaya Kumar Sahoo/SF0070624</t>
  </si>
  <si>
    <t>Deepak Kujur/SF0101649</t>
  </si>
  <si>
    <t>Completed-Report Submitted</t>
  </si>
  <si>
    <t>Abhijit Rout</t>
  </si>
  <si>
    <t>SF0075084</t>
  </si>
  <si>
    <t>After CLV Total amount Rs-91710/- Fraud find Rs-8760/- recoverd and entry done, Net Fraud amount Rs-82950/-</t>
  </si>
  <si>
    <t>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</si>
</sst>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OR1616</v>
      </c>
      <c r="D5" s="64" t="str">
        <f>IF('Physical Cash at Safe'!D28="Yes", 'Physical Cash at Safe'!A4, 'Borrower Wise Details'!C5)</f>
        <v>Mangalpur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46162</v>
      </c>
      <c r="H5" s="62" t="s">
        <v>469</v>
      </c>
      <c r="I5" s="61">
        <v>46164</v>
      </c>
      <c r="J5" s="79" t="str">
        <f>IF('Physical Cash at Safe'!D28="Yes",'Physical Cash at Safe'!E28,IF('Borrower Wise Details'!D5&lt;&gt;"",'Borrower Wise Details'!D5,""))</f>
        <v>FN26-27-00493</v>
      </c>
      <c r="K5" s="89">
        <v>1</v>
      </c>
      <c r="L5" s="90">
        <v>13440</v>
      </c>
      <c r="M5" s="90">
        <v>4500</v>
      </c>
      <c r="N5" s="90" t="s">
        <v>461</v>
      </c>
      <c r="O5" s="90" t="s">
        <v>462</v>
      </c>
      <c r="P5" s="90" t="s">
        <v>463</v>
      </c>
      <c r="Q5" s="90" t="s">
        <v>464</v>
      </c>
      <c r="R5" s="80" t="str">
        <f>IF('Physical Cash at Safe'!$D$28="Yes", 'Physical Cash at Safe'!$A$28, IF('Borrower Wise Details'!F5&lt;&gt;"", 'Borrower Wise Details'!F5, ""))</f>
        <v>Ramesh Kumar jena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SF0071358</v>
      </c>
      <c r="U5" s="83" t="s">
        <v>264</v>
      </c>
      <c r="V5" s="61">
        <v>45708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465</v>
      </c>
      <c r="Z5" s="61">
        <v>46176</v>
      </c>
      <c r="AA5" s="61">
        <v>46177</v>
      </c>
      <c r="AB5" s="61"/>
      <c r="AC5" s="61"/>
      <c r="AD5" s="61"/>
      <c r="AE5" s="61" t="s">
        <v>466</v>
      </c>
      <c r="AF5" s="61" t="s">
        <v>467</v>
      </c>
      <c r="AG5" s="148">
        <v>17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91710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8760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82950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6</v>
      </c>
      <c r="AN5" s="61">
        <v>46186</v>
      </c>
      <c r="AO5" s="75" t="s">
        <v>468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OR1616</v>
      </c>
      <c r="C5" s="50" t="str">
        <f>IF('Fraud Investigation Report'!D5="", "", 'Fraud Investigation Report'!D5)</f>
        <v>Mangalpur</v>
      </c>
      <c r="D5" s="73" t="str">
        <f>IF(OR('Fraud Investigation Report'!R5="", 'Fraud Investigation Report'!R5=0), "", 'Fraud Investigation Report'!R5)</f>
        <v>Ramesh Kumar jena</v>
      </c>
      <c r="E5" s="73" t="str">
        <f>IF(OR('Fraud Investigation Report'!T5="", 'Fraud Investigation Report'!T5=0), "", 'Fraud Investigation Report'!T5)</f>
        <v>SF0071358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FN26-27-00493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91710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91710</v>
      </c>
      <c r="O5" s="104">
        <f>IFERROR('Fraud Investigation Report'!AJ5+'Fraud Investigation Report'!AK5,"")</f>
        <v>8760</v>
      </c>
      <c r="P5" s="103">
        <f>IF(AND(N5="", O5=""), "", IF(O5="", N5, N5 - IF(ISNUMBER(O5), O5, 0)))</f>
        <v>82950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1" activePane="bottomLeft" state="frozen"/>
      <selection pane="bottomLeft" activeCell="D21" sqref="D2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265</v>
      </c>
      <c r="B4" s="41" t="s">
        <v>266</v>
      </c>
      <c r="C4" s="41" t="s">
        <v>267</v>
      </c>
      <c r="D4" s="41" t="s">
        <v>256</v>
      </c>
      <c r="E4" s="41" t="s">
        <v>262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46176</v>
      </c>
      <c r="C6" s="18">
        <v>46175</v>
      </c>
      <c r="D6" s="18">
        <v>46176</v>
      </c>
      <c r="E6" s="19">
        <v>0.29166666666666669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</v>
      </c>
      <c r="C11" s="23">
        <f>B11*A11</f>
        <v>500</v>
      </c>
      <c r="D11" s="25">
        <v>1</v>
      </c>
      <c r="E11" s="23">
        <f t="shared" ref="E11:E17" si="0">D11*A11</f>
        <v>500</v>
      </c>
    </row>
    <row r="12" spans="1:5" ht="14.5" x14ac:dyDescent="0.35">
      <c r="A12" s="24">
        <v>200</v>
      </c>
      <c r="B12" s="25">
        <v>10</v>
      </c>
      <c r="C12" s="23">
        <f>B12*A12</f>
        <v>2000</v>
      </c>
      <c r="D12" s="25">
        <v>10</v>
      </c>
      <c r="E12" s="23">
        <f t="shared" si="0"/>
        <v>2000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>
        <v>6</v>
      </c>
      <c r="C14" s="23">
        <f t="shared" si="1"/>
        <v>300</v>
      </c>
      <c r="D14" s="25">
        <v>6</v>
      </c>
      <c r="E14" s="23">
        <f t="shared" si="0"/>
        <v>300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20</v>
      </c>
      <c r="C18" s="23">
        <f>B18</f>
        <v>20</v>
      </c>
      <c r="D18" s="27">
        <v>20</v>
      </c>
      <c r="E18" s="28">
        <f>D18</f>
        <v>20</v>
      </c>
    </row>
    <row r="19" spans="1:5" ht="14.5" x14ac:dyDescent="0.35">
      <c r="A19" s="29"/>
      <c r="B19" s="30" t="s">
        <v>71</v>
      </c>
      <c r="C19" s="31">
        <f>SUM(C10:C18)</f>
        <v>3270</v>
      </c>
      <c r="D19" s="30" t="s">
        <v>71</v>
      </c>
      <c r="E19" s="31">
        <f>SUM(E10:E18)</f>
        <v>3270</v>
      </c>
    </row>
    <row r="20" spans="1:5" ht="30" customHeight="1" x14ac:dyDescent="0.35">
      <c r="A20" s="163" t="s">
        <v>91</v>
      </c>
      <c r="B20" s="164"/>
      <c r="C20" s="32">
        <v>3270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258</v>
      </c>
      <c r="C32" s="37" t="s">
        <v>76</v>
      </c>
      <c r="D32" s="174" t="s">
        <v>259</v>
      </c>
      <c r="E32" s="175"/>
    </row>
    <row r="33" spans="1:5" ht="18" customHeight="1" x14ac:dyDescent="0.35">
      <c r="A33" s="37" t="s">
        <v>77</v>
      </c>
      <c r="B33" s="126" t="s">
        <v>268</v>
      </c>
      <c r="C33" s="39" t="s">
        <v>78</v>
      </c>
      <c r="D33" s="167" t="s">
        <v>271</v>
      </c>
      <c r="E33" s="168"/>
    </row>
    <row r="34" spans="1:5" ht="26" x14ac:dyDescent="0.35">
      <c r="A34" s="39" t="s">
        <v>198</v>
      </c>
      <c r="B34" s="126" t="s">
        <v>269</v>
      </c>
      <c r="C34" s="39" t="s">
        <v>199</v>
      </c>
      <c r="D34" s="169" t="s">
        <v>272</v>
      </c>
      <c r="E34" s="170"/>
    </row>
    <row r="35" spans="1:5" ht="26" x14ac:dyDescent="0.35">
      <c r="A35" s="39" t="s">
        <v>200</v>
      </c>
      <c r="B35" s="126" t="s">
        <v>270</v>
      </c>
      <c r="C35" s="39" t="s">
        <v>202</v>
      </c>
      <c r="D35" s="169" t="s">
        <v>273</v>
      </c>
      <c r="E35" s="170"/>
    </row>
    <row r="36" spans="1:5" ht="25.5" customHeight="1" x14ac:dyDescent="0.35">
      <c r="A36" s="39" t="s">
        <v>201</v>
      </c>
      <c r="B36" s="127" t="s">
        <v>260</v>
      </c>
      <c r="C36" s="39" t="s">
        <v>203</v>
      </c>
      <c r="D36" s="171" t="s">
        <v>261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4" zoomScaleNormal="100" workbookViewId="0">
      <selection activeCell="J4" sqref="J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OR1616</v>
      </c>
      <c r="C5" s="60" t="str">
        <f>IF('Loan Outstanding Report'!$H$5="", "", 'Loan Outstanding Report'!$H$5)</f>
        <v>Mangalpur</v>
      </c>
      <c r="D5" s="128" t="s">
        <v>276</v>
      </c>
      <c r="E5" s="66">
        <v>46176</v>
      </c>
      <c r="F5" s="92" t="s">
        <v>274</v>
      </c>
      <c r="G5" s="49" t="s">
        <v>275</v>
      </c>
      <c r="H5" s="49" t="s">
        <v>261</v>
      </c>
      <c r="I5" s="49" t="s">
        <v>281</v>
      </c>
      <c r="J5" s="49" t="s">
        <v>306</v>
      </c>
      <c r="K5" s="49" t="s">
        <v>309</v>
      </c>
      <c r="L5" s="11">
        <v>351163225</v>
      </c>
      <c r="M5" s="67" t="s">
        <v>353</v>
      </c>
      <c r="N5" s="49">
        <v>41952</v>
      </c>
      <c r="O5" s="49">
        <v>2250</v>
      </c>
      <c r="P5" s="67" t="s">
        <v>127</v>
      </c>
      <c r="Q5" s="88">
        <v>45453</v>
      </c>
      <c r="R5" s="49">
        <v>2250</v>
      </c>
      <c r="S5" s="49">
        <v>0</v>
      </c>
      <c r="T5" s="49">
        <v>0</v>
      </c>
      <c r="U5" s="68">
        <f t="shared" ref="U5:U69" si="0">IF(AND(ISBLANK(R5),ISBLANK(S5),ISBLANK(T5)),"",R5-(S5+T5))</f>
        <v>2250</v>
      </c>
      <c r="V5" s="42" t="s">
        <v>182</v>
      </c>
      <c r="W5" s="69" t="s">
        <v>458</v>
      </c>
    </row>
    <row r="6" spans="1:23" ht="30" customHeight="1" x14ac:dyDescent="0.3">
      <c r="A6" s="65">
        <v>2</v>
      </c>
      <c r="B6" s="60" t="str">
        <f>IF(J6&lt;&gt;"", $B$5, "")</f>
        <v>OR1616</v>
      </c>
      <c r="C6" s="50" t="str">
        <f>IF(J6&lt;&gt;"", $C$5, "")</f>
        <v>Mangalpur</v>
      </c>
      <c r="D6" s="50" t="str">
        <f>IF(J6&lt;&gt;"", $D$5, "")</f>
        <v>FN26-27-00493</v>
      </c>
      <c r="E6" s="66">
        <v>46176</v>
      </c>
      <c r="F6" s="50" t="str">
        <f>IF(J6&lt;&gt;"", $F$5, "")</f>
        <v>Ramesh Kumar jena</v>
      </c>
      <c r="G6" s="50" t="str">
        <f>IF(J6&lt;&gt;"", $G$5, "")</f>
        <v>SF0071358</v>
      </c>
      <c r="H6" s="50" t="str">
        <f>IF(J6&lt;&gt;"", $H$5, "")</f>
        <v>LO</v>
      </c>
      <c r="I6" s="49" t="s">
        <v>281</v>
      </c>
      <c r="J6" s="49" t="s">
        <v>306</v>
      </c>
      <c r="K6" s="49" t="s">
        <v>309</v>
      </c>
      <c r="L6" s="11">
        <v>351163225</v>
      </c>
      <c r="M6" s="67" t="s">
        <v>353</v>
      </c>
      <c r="N6" s="49">
        <v>41952</v>
      </c>
      <c r="O6" s="49">
        <v>2250</v>
      </c>
      <c r="P6" s="67" t="s">
        <v>127</v>
      </c>
      <c r="Q6" s="67">
        <v>45483</v>
      </c>
      <c r="R6" s="49">
        <v>2250</v>
      </c>
      <c r="S6" s="49">
        <v>0</v>
      </c>
      <c r="T6" s="49">
        <v>0</v>
      </c>
      <c r="U6" s="68">
        <f t="shared" si="0"/>
        <v>2250</v>
      </c>
      <c r="V6" s="42" t="s">
        <v>182</v>
      </c>
      <c r="W6" s="69" t="s">
        <v>458</v>
      </c>
    </row>
    <row r="7" spans="1:23" ht="30" customHeight="1" x14ac:dyDescent="0.3">
      <c r="A7" s="65">
        <v>3</v>
      </c>
      <c r="B7" s="60" t="str">
        <f t="shared" ref="B7:B70" si="1">IF(J7&lt;&gt;"", $B$5, "")</f>
        <v>OR1616</v>
      </c>
      <c r="C7" s="50" t="str">
        <f t="shared" ref="C7:C70" si="2">IF(J7&lt;&gt;"", $C$5, "")</f>
        <v>Mangalpur</v>
      </c>
      <c r="D7" s="50" t="str">
        <f t="shared" ref="D7:D70" si="3">IF(J7&lt;&gt;"", $D$5, "")</f>
        <v>FN26-27-00493</v>
      </c>
      <c r="E7" s="66">
        <v>46176</v>
      </c>
      <c r="F7" s="50" t="str">
        <f t="shared" ref="F7:F70" si="4">IF(J7&lt;&gt;"", $F$5, "")</f>
        <v>Ramesh Kumar jena</v>
      </c>
      <c r="G7" s="50" t="str">
        <f t="shared" ref="G7:G70" si="5">IF(J7&lt;&gt;"", $G$5, "")</f>
        <v>SF0071358</v>
      </c>
      <c r="H7" s="50" t="str">
        <f t="shared" ref="H7:H70" si="6">IF(J7&lt;&gt;"", $H$5, "")</f>
        <v>LO</v>
      </c>
      <c r="I7" s="49" t="s">
        <v>281</v>
      </c>
      <c r="J7" s="49" t="s">
        <v>306</v>
      </c>
      <c r="K7" s="49" t="s">
        <v>309</v>
      </c>
      <c r="L7" s="11">
        <v>351163225</v>
      </c>
      <c r="M7" s="67" t="s">
        <v>353</v>
      </c>
      <c r="N7" s="49">
        <v>41952</v>
      </c>
      <c r="O7" s="49">
        <v>2250</v>
      </c>
      <c r="P7" s="67" t="s">
        <v>127</v>
      </c>
      <c r="Q7" s="67">
        <v>45514</v>
      </c>
      <c r="R7" s="49">
        <v>2250</v>
      </c>
      <c r="S7" s="49">
        <v>2250</v>
      </c>
      <c r="T7" s="49">
        <v>0</v>
      </c>
      <c r="U7" s="68">
        <f t="shared" si="0"/>
        <v>0</v>
      </c>
      <c r="V7" s="42" t="s">
        <v>182</v>
      </c>
      <c r="W7" s="69" t="s">
        <v>458</v>
      </c>
    </row>
    <row r="8" spans="1:23" ht="30" customHeight="1" x14ac:dyDescent="0.3">
      <c r="A8" s="65">
        <v>4</v>
      </c>
      <c r="B8" s="60" t="str">
        <f t="shared" si="1"/>
        <v>OR1616</v>
      </c>
      <c r="C8" s="50" t="str">
        <f t="shared" si="2"/>
        <v>Mangalpur</v>
      </c>
      <c r="D8" s="50" t="str">
        <f t="shared" si="3"/>
        <v>FN26-27-00493</v>
      </c>
      <c r="E8" s="66">
        <v>46176</v>
      </c>
      <c r="F8" s="50" t="str">
        <f t="shared" si="4"/>
        <v>Ramesh Kumar jena</v>
      </c>
      <c r="G8" s="50" t="str">
        <f t="shared" si="5"/>
        <v>SF0071358</v>
      </c>
      <c r="H8" s="50" t="str">
        <f t="shared" si="6"/>
        <v>LO</v>
      </c>
      <c r="I8" s="49" t="s">
        <v>281</v>
      </c>
      <c r="J8" s="49" t="s">
        <v>306</v>
      </c>
      <c r="K8" s="49" t="s">
        <v>309</v>
      </c>
      <c r="L8" s="11">
        <v>351163225</v>
      </c>
      <c r="M8" s="67" t="s">
        <v>353</v>
      </c>
      <c r="N8" s="49">
        <v>41952</v>
      </c>
      <c r="O8" s="49">
        <v>2250</v>
      </c>
      <c r="P8" s="67" t="s">
        <v>127</v>
      </c>
      <c r="Q8" s="67">
        <v>45545</v>
      </c>
      <c r="R8" s="49">
        <v>2050</v>
      </c>
      <c r="S8" s="49">
        <v>2050</v>
      </c>
      <c r="T8" s="49">
        <v>0</v>
      </c>
      <c r="U8" s="68">
        <f t="shared" si="0"/>
        <v>0</v>
      </c>
      <c r="V8" s="42" t="s">
        <v>182</v>
      </c>
      <c r="W8" s="69" t="s">
        <v>458</v>
      </c>
    </row>
    <row r="9" spans="1:23" ht="30" customHeight="1" x14ac:dyDescent="0.3">
      <c r="A9" s="65">
        <v>5</v>
      </c>
      <c r="B9" s="60" t="str">
        <f t="shared" si="1"/>
        <v>OR1616</v>
      </c>
      <c r="C9" s="50" t="str">
        <f t="shared" si="2"/>
        <v>Mangalpur</v>
      </c>
      <c r="D9" s="50" t="str">
        <f t="shared" si="3"/>
        <v>FN26-27-00493</v>
      </c>
      <c r="E9" s="66">
        <v>46176</v>
      </c>
      <c r="F9" s="50" t="str">
        <f t="shared" si="4"/>
        <v>Ramesh Kumar jena</v>
      </c>
      <c r="G9" s="50" t="str">
        <f t="shared" si="5"/>
        <v>SF0071358</v>
      </c>
      <c r="H9" s="50" t="str">
        <f t="shared" si="6"/>
        <v>LO</v>
      </c>
      <c r="I9" s="49" t="s">
        <v>281</v>
      </c>
      <c r="J9" s="49" t="s">
        <v>306</v>
      </c>
      <c r="K9" s="49" t="s">
        <v>309</v>
      </c>
      <c r="L9" s="11">
        <v>351163225</v>
      </c>
      <c r="M9" s="67" t="s">
        <v>353</v>
      </c>
      <c r="N9" s="49">
        <v>41952</v>
      </c>
      <c r="O9" s="49">
        <v>2250</v>
      </c>
      <c r="P9" s="67" t="s">
        <v>127</v>
      </c>
      <c r="Q9" s="67">
        <v>45575</v>
      </c>
      <c r="R9" s="49">
        <v>2250</v>
      </c>
      <c r="S9" s="49">
        <v>200</v>
      </c>
      <c r="T9" s="49">
        <v>0</v>
      </c>
      <c r="U9" s="68">
        <f t="shared" si="0"/>
        <v>2050</v>
      </c>
      <c r="V9" s="42" t="s">
        <v>182</v>
      </c>
      <c r="W9" s="69" t="s">
        <v>458</v>
      </c>
    </row>
    <row r="10" spans="1:23" ht="30" customHeight="1" x14ac:dyDescent="0.3">
      <c r="A10" s="65">
        <v>6</v>
      </c>
      <c r="B10" s="60" t="str">
        <f t="shared" si="1"/>
        <v>OR1616</v>
      </c>
      <c r="C10" s="50" t="str">
        <f t="shared" si="2"/>
        <v>Mangalpur</v>
      </c>
      <c r="D10" s="50" t="str">
        <f t="shared" si="3"/>
        <v>FN26-27-00493</v>
      </c>
      <c r="E10" s="66">
        <v>46176</v>
      </c>
      <c r="F10" s="50" t="str">
        <f t="shared" si="4"/>
        <v>Ramesh Kumar jena</v>
      </c>
      <c r="G10" s="50" t="str">
        <f t="shared" si="5"/>
        <v>SF0071358</v>
      </c>
      <c r="H10" s="50" t="str">
        <f t="shared" si="6"/>
        <v>LO</v>
      </c>
      <c r="I10" s="49" t="s">
        <v>281</v>
      </c>
      <c r="J10" s="49" t="s">
        <v>306</v>
      </c>
      <c r="K10" s="49" t="s">
        <v>309</v>
      </c>
      <c r="L10" s="11">
        <v>351163225</v>
      </c>
      <c r="M10" s="67" t="s">
        <v>353</v>
      </c>
      <c r="N10" s="49">
        <v>41952</v>
      </c>
      <c r="O10" s="49">
        <v>2250</v>
      </c>
      <c r="P10" s="67" t="s">
        <v>127</v>
      </c>
      <c r="Q10" s="67">
        <v>45606</v>
      </c>
      <c r="R10" s="49">
        <v>2250</v>
      </c>
      <c r="S10" s="49">
        <v>0</v>
      </c>
      <c r="T10" s="49">
        <v>0</v>
      </c>
      <c r="U10" s="68">
        <f t="shared" si="0"/>
        <v>2250</v>
      </c>
      <c r="V10" s="42" t="s">
        <v>182</v>
      </c>
      <c r="W10" s="69" t="s">
        <v>458</v>
      </c>
    </row>
    <row r="11" spans="1:23" ht="30" customHeight="1" x14ac:dyDescent="0.3">
      <c r="A11" s="65">
        <v>7</v>
      </c>
      <c r="B11" s="60" t="str">
        <f t="shared" si="1"/>
        <v>OR1616</v>
      </c>
      <c r="C11" s="50" t="str">
        <f t="shared" si="2"/>
        <v>Mangalpur</v>
      </c>
      <c r="D11" s="50" t="str">
        <f t="shared" si="3"/>
        <v>FN26-27-00493</v>
      </c>
      <c r="E11" s="66">
        <v>46176</v>
      </c>
      <c r="F11" s="50" t="str">
        <f t="shared" si="4"/>
        <v>Ramesh Kumar jena</v>
      </c>
      <c r="G11" s="50" t="str">
        <f t="shared" si="5"/>
        <v>SF0071358</v>
      </c>
      <c r="H11" s="50" t="str">
        <f t="shared" si="6"/>
        <v>LO</v>
      </c>
      <c r="I11" s="49" t="s">
        <v>281</v>
      </c>
      <c r="J11" s="49" t="s">
        <v>306</v>
      </c>
      <c r="K11" s="49" t="s">
        <v>309</v>
      </c>
      <c r="L11" s="11">
        <v>351163225</v>
      </c>
      <c r="M11" s="67" t="s">
        <v>353</v>
      </c>
      <c r="N11" s="49">
        <v>41952</v>
      </c>
      <c r="O11" s="49">
        <v>2250</v>
      </c>
      <c r="P11" s="67" t="s">
        <v>127</v>
      </c>
      <c r="Q11" s="67">
        <v>45636</v>
      </c>
      <c r="R11" s="49">
        <v>2250</v>
      </c>
      <c r="S11" s="49">
        <v>0</v>
      </c>
      <c r="T11" s="49">
        <v>0</v>
      </c>
      <c r="U11" s="68">
        <f t="shared" si="0"/>
        <v>2250</v>
      </c>
      <c r="V11" s="42" t="s">
        <v>182</v>
      </c>
      <c r="W11" s="69" t="s">
        <v>458</v>
      </c>
    </row>
    <row r="12" spans="1:23" ht="30" customHeight="1" x14ac:dyDescent="0.3">
      <c r="A12" s="65">
        <v>8</v>
      </c>
      <c r="B12" s="60" t="str">
        <f t="shared" si="1"/>
        <v>OR1616</v>
      </c>
      <c r="C12" s="50" t="str">
        <f t="shared" si="2"/>
        <v>Mangalpur</v>
      </c>
      <c r="D12" s="50" t="str">
        <f t="shared" si="3"/>
        <v>FN26-27-00493</v>
      </c>
      <c r="E12" s="66">
        <v>46176</v>
      </c>
      <c r="F12" s="50" t="str">
        <f t="shared" si="4"/>
        <v>Ramesh Kumar jena</v>
      </c>
      <c r="G12" s="50" t="str">
        <f t="shared" si="5"/>
        <v>SF0071358</v>
      </c>
      <c r="H12" s="50" t="str">
        <f t="shared" si="6"/>
        <v>LO</v>
      </c>
      <c r="I12" s="49" t="s">
        <v>281</v>
      </c>
      <c r="J12" s="49" t="s">
        <v>306</v>
      </c>
      <c r="K12" s="49" t="s">
        <v>309</v>
      </c>
      <c r="L12" s="11">
        <v>351163225</v>
      </c>
      <c r="M12" s="67" t="s">
        <v>353</v>
      </c>
      <c r="N12" s="49">
        <v>41952</v>
      </c>
      <c r="O12" s="49">
        <v>2250</v>
      </c>
      <c r="P12" s="67" t="s">
        <v>127</v>
      </c>
      <c r="Q12" s="67">
        <v>45667</v>
      </c>
      <c r="R12" s="49">
        <v>2250</v>
      </c>
      <c r="S12" s="49">
        <v>0</v>
      </c>
      <c r="T12" s="49">
        <v>0</v>
      </c>
      <c r="U12" s="68">
        <f t="shared" si="0"/>
        <v>2250</v>
      </c>
      <c r="V12" s="42" t="s">
        <v>182</v>
      </c>
      <c r="W12" s="69" t="s">
        <v>458</v>
      </c>
    </row>
    <row r="13" spans="1:23" ht="30" customHeight="1" x14ac:dyDescent="0.3">
      <c r="A13" s="65">
        <v>9</v>
      </c>
      <c r="B13" s="60" t="str">
        <f t="shared" si="1"/>
        <v>OR1616</v>
      </c>
      <c r="C13" s="50" t="str">
        <f t="shared" si="2"/>
        <v>Mangalpur</v>
      </c>
      <c r="D13" s="50" t="str">
        <f t="shared" si="3"/>
        <v>FN26-27-00493</v>
      </c>
      <c r="E13" s="66">
        <v>46176</v>
      </c>
      <c r="F13" s="50" t="str">
        <f t="shared" si="4"/>
        <v>Ramesh Kumar jena</v>
      </c>
      <c r="G13" s="50" t="str">
        <f t="shared" si="5"/>
        <v>SF0071358</v>
      </c>
      <c r="H13" s="50" t="str">
        <f t="shared" si="6"/>
        <v>LO</v>
      </c>
      <c r="I13" s="49" t="s">
        <v>281</v>
      </c>
      <c r="J13" s="49" t="s">
        <v>306</v>
      </c>
      <c r="K13" s="49" t="s">
        <v>309</v>
      </c>
      <c r="L13" s="11">
        <v>351163225</v>
      </c>
      <c r="M13" s="67" t="s">
        <v>353</v>
      </c>
      <c r="N13" s="49">
        <v>41952</v>
      </c>
      <c r="O13" s="49">
        <v>2250</v>
      </c>
      <c r="P13" s="67" t="s">
        <v>127</v>
      </c>
      <c r="Q13" s="67">
        <v>45711</v>
      </c>
      <c r="R13" s="49">
        <v>2200</v>
      </c>
      <c r="S13" s="49">
        <v>0</v>
      </c>
      <c r="T13" s="49">
        <v>0</v>
      </c>
      <c r="U13" s="68">
        <f t="shared" si="0"/>
        <v>2200</v>
      </c>
      <c r="V13" s="42" t="s">
        <v>183</v>
      </c>
      <c r="W13" s="69" t="s">
        <v>458</v>
      </c>
    </row>
    <row r="14" spans="1:23" ht="30" customHeight="1" x14ac:dyDescent="0.3">
      <c r="A14" s="65">
        <v>10</v>
      </c>
      <c r="B14" s="60" t="str">
        <f t="shared" si="1"/>
        <v>OR1616</v>
      </c>
      <c r="C14" s="50" t="str">
        <f t="shared" si="2"/>
        <v>Mangalpur</v>
      </c>
      <c r="D14" s="50" t="str">
        <f t="shared" si="3"/>
        <v>FN26-27-00493</v>
      </c>
      <c r="E14" s="66">
        <v>46176</v>
      </c>
      <c r="F14" s="50" t="str">
        <f t="shared" si="4"/>
        <v>Ramesh Kumar jena</v>
      </c>
      <c r="G14" s="50" t="str">
        <f t="shared" si="5"/>
        <v>SF0071358</v>
      </c>
      <c r="H14" s="50" t="str">
        <f t="shared" si="6"/>
        <v>LO</v>
      </c>
      <c r="I14" s="49" t="s">
        <v>281</v>
      </c>
      <c r="J14" s="49" t="s">
        <v>306</v>
      </c>
      <c r="K14" s="49" t="s">
        <v>309</v>
      </c>
      <c r="L14" s="11">
        <v>351163225</v>
      </c>
      <c r="M14" s="67" t="s">
        <v>353</v>
      </c>
      <c r="N14" s="49">
        <v>41952</v>
      </c>
      <c r="O14" s="49">
        <v>2250</v>
      </c>
      <c r="P14" s="67" t="s">
        <v>127</v>
      </c>
      <c r="Q14" s="67">
        <v>45723</v>
      </c>
      <c r="R14" s="49">
        <v>2250</v>
      </c>
      <c r="S14" s="49">
        <v>0</v>
      </c>
      <c r="T14" s="49">
        <v>0</v>
      </c>
      <c r="U14" s="68">
        <f t="shared" si="0"/>
        <v>2250</v>
      </c>
      <c r="V14" s="42" t="s">
        <v>183</v>
      </c>
      <c r="W14" s="69" t="s">
        <v>458</v>
      </c>
    </row>
    <row r="15" spans="1:23" ht="30" customHeight="1" x14ac:dyDescent="0.3">
      <c r="A15" s="65">
        <v>11</v>
      </c>
      <c r="B15" s="60" t="str">
        <f t="shared" si="1"/>
        <v>OR1616</v>
      </c>
      <c r="C15" s="50" t="str">
        <f t="shared" si="2"/>
        <v>Mangalpur</v>
      </c>
      <c r="D15" s="50" t="str">
        <f t="shared" si="3"/>
        <v>FN26-27-00493</v>
      </c>
      <c r="E15" s="66">
        <v>46176</v>
      </c>
      <c r="F15" s="50" t="str">
        <f t="shared" si="4"/>
        <v>Ramesh Kumar jena</v>
      </c>
      <c r="G15" s="50" t="str">
        <f t="shared" si="5"/>
        <v>SF0071358</v>
      </c>
      <c r="H15" s="50" t="str">
        <f t="shared" si="6"/>
        <v>LO</v>
      </c>
      <c r="I15" s="49" t="s">
        <v>281</v>
      </c>
      <c r="J15" s="49" t="s">
        <v>310</v>
      </c>
      <c r="K15" s="49" t="s">
        <v>311</v>
      </c>
      <c r="L15" s="11">
        <v>351163306</v>
      </c>
      <c r="M15" s="67" t="s">
        <v>353</v>
      </c>
      <c r="N15" s="49">
        <v>41952</v>
      </c>
      <c r="O15" s="49">
        <v>2250</v>
      </c>
      <c r="P15" s="67" t="s">
        <v>127</v>
      </c>
      <c r="Q15" s="67">
        <v>45723</v>
      </c>
      <c r="R15" s="49">
        <v>2250</v>
      </c>
      <c r="S15" s="49">
        <v>0</v>
      </c>
      <c r="T15" s="49">
        <v>0</v>
      </c>
      <c r="U15" s="68">
        <f t="shared" si="0"/>
        <v>2250</v>
      </c>
      <c r="V15" s="42" t="s">
        <v>183</v>
      </c>
      <c r="W15" s="69" t="s">
        <v>459</v>
      </c>
    </row>
    <row r="16" spans="1:23" ht="30" customHeight="1" x14ac:dyDescent="0.3">
      <c r="A16" s="65">
        <v>12</v>
      </c>
      <c r="B16" s="60" t="str">
        <f t="shared" si="1"/>
        <v>OR1616</v>
      </c>
      <c r="C16" s="50" t="str">
        <f t="shared" si="2"/>
        <v>Mangalpur</v>
      </c>
      <c r="D16" s="50" t="str">
        <f t="shared" si="3"/>
        <v>FN26-27-00493</v>
      </c>
      <c r="E16" s="66">
        <v>46176</v>
      </c>
      <c r="F16" s="50" t="str">
        <f t="shared" si="4"/>
        <v>Ramesh Kumar jena</v>
      </c>
      <c r="G16" s="50" t="str">
        <f t="shared" si="5"/>
        <v>SF0071358</v>
      </c>
      <c r="H16" s="50" t="str">
        <f t="shared" si="6"/>
        <v>LO</v>
      </c>
      <c r="I16" s="49" t="s">
        <v>281</v>
      </c>
      <c r="J16" s="49" t="s">
        <v>306</v>
      </c>
      <c r="K16" s="49" t="s">
        <v>309</v>
      </c>
      <c r="L16" s="11">
        <v>355281191</v>
      </c>
      <c r="M16" s="67" t="s">
        <v>384</v>
      </c>
      <c r="N16" s="49">
        <v>30000</v>
      </c>
      <c r="O16" s="49">
        <v>2020</v>
      </c>
      <c r="P16" s="67" t="s">
        <v>127</v>
      </c>
      <c r="Q16" s="67">
        <v>45723</v>
      </c>
      <c r="R16" s="49">
        <v>4040</v>
      </c>
      <c r="S16" s="49">
        <v>0</v>
      </c>
      <c r="T16" s="49">
        <v>0</v>
      </c>
      <c r="U16" s="68">
        <f t="shared" si="0"/>
        <v>4040</v>
      </c>
      <c r="V16" s="42" t="s">
        <v>183</v>
      </c>
      <c r="W16" s="69" t="s">
        <v>460</v>
      </c>
    </row>
    <row r="17" spans="1:23" ht="30" customHeight="1" x14ac:dyDescent="0.3">
      <c r="A17" s="65">
        <v>13</v>
      </c>
      <c r="B17" s="60" t="str">
        <f t="shared" si="1"/>
        <v>OR1616</v>
      </c>
      <c r="C17" s="50" t="str">
        <f t="shared" si="2"/>
        <v>Mangalpur</v>
      </c>
      <c r="D17" s="50" t="str">
        <f t="shared" si="3"/>
        <v>FN26-27-00493</v>
      </c>
      <c r="E17" s="66">
        <v>46176</v>
      </c>
      <c r="F17" s="50" t="str">
        <f t="shared" si="4"/>
        <v>Ramesh Kumar jena</v>
      </c>
      <c r="G17" s="50" t="str">
        <f t="shared" si="5"/>
        <v>SF0071358</v>
      </c>
      <c r="H17" s="50" t="str">
        <f t="shared" si="6"/>
        <v>LO</v>
      </c>
      <c r="I17" s="49" t="s">
        <v>281</v>
      </c>
      <c r="J17" s="49" t="s">
        <v>310</v>
      </c>
      <c r="K17" s="49" t="s">
        <v>311</v>
      </c>
      <c r="L17" s="11">
        <v>355573452</v>
      </c>
      <c r="M17" s="67" t="s">
        <v>387</v>
      </c>
      <c r="N17" s="49">
        <v>30000</v>
      </c>
      <c r="O17" s="49">
        <v>2020</v>
      </c>
      <c r="P17" s="67" t="s">
        <v>127</v>
      </c>
      <c r="Q17" s="67">
        <v>45723</v>
      </c>
      <c r="R17" s="49">
        <v>4040</v>
      </c>
      <c r="S17" s="49">
        <v>0</v>
      </c>
      <c r="T17" s="49">
        <v>0</v>
      </c>
      <c r="U17" s="68">
        <f t="shared" si="0"/>
        <v>4040</v>
      </c>
      <c r="V17" s="42" t="s">
        <v>183</v>
      </c>
      <c r="W17" s="69" t="s">
        <v>460</v>
      </c>
    </row>
    <row r="18" spans="1:23" ht="30" customHeight="1" x14ac:dyDescent="0.3">
      <c r="A18" s="65">
        <v>14</v>
      </c>
      <c r="B18" s="60" t="str">
        <f t="shared" si="1"/>
        <v>OR1616</v>
      </c>
      <c r="C18" s="50" t="str">
        <f t="shared" si="2"/>
        <v>Mangalpur</v>
      </c>
      <c r="D18" s="50" t="str">
        <f t="shared" si="3"/>
        <v>FN26-27-00493</v>
      </c>
      <c r="E18" s="66">
        <v>46177</v>
      </c>
      <c r="F18" s="50" t="str">
        <f t="shared" si="4"/>
        <v>Ramesh Kumar jena</v>
      </c>
      <c r="G18" s="50" t="str">
        <f t="shared" si="5"/>
        <v>SF0071358</v>
      </c>
      <c r="H18" s="50" t="str">
        <f t="shared" si="6"/>
        <v>LO</v>
      </c>
      <c r="I18" s="49" t="s">
        <v>314</v>
      </c>
      <c r="J18" s="49" t="s">
        <v>327</v>
      </c>
      <c r="K18" s="49" t="s">
        <v>328</v>
      </c>
      <c r="L18" s="11">
        <v>356377887</v>
      </c>
      <c r="M18" s="67" t="s">
        <v>393</v>
      </c>
      <c r="N18" s="49">
        <v>42000</v>
      </c>
      <c r="O18" s="49">
        <v>2240</v>
      </c>
      <c r="P18" s="67" t="s">
        <v>127</v>
      </c>
      <c r="Q18" s="67">
        <v>45700</v>
      </c>
      <c r="R18" s="49">
        <v>2240</v>
      </c>
      <c r="S18" s="49">
        <v>0</v>
      </c>
      <c r="T18" s="49">
        <v>0</v>
      </c>
      <c r="U18" s="68">
        <f t="shared" si="0"/>
        <v>2240</v>
      </c>
      <c r="V18" s="42" t="s">
        <v>182</v>
      </c>
      <c r="W18" s="69" t="s">
        <v>452</v>
      </c>
    </row>
    <row r="19" spans="1:23" ht="30" customHeight="1" x14ac:dyDescent="0.3">
      <c r="A19" s="65">
        <v>15</v>
      </c>
      <c r="B19" s="60" t="str">
        <f t="shared" si="1"/>
        <v>OR1616</v>
      </c>
      <c r="C19" s="50" t="str">
        <f t="shared" si="2"/>
        <v>Mangalpur</v>
      </c>
      <c r="D19" s="50" t="str">
        <f t="shared" si="3"/>
        <v>FN26-27-00493</v>
      </c>
      <c r="E19" s="66">
        <v>46177</v>
      </c>
      <c r="F19" s="50" t="str">
        <f t="shared" si="4"/>
        <v>Ramesh Kumar jena</v>
      </c>
      <c r="G19" s="50" t="str">
        <f t="shared" si="5"/>
        <v>SF0071358</v>
      </c>
      <c r="H19" s="50" t="str">
        <f t="shared" si="6"/>
        <v>LO</v>
      </c>
      <c r="I19" s="49" t="s">
        <v>416</v>
      </c>
      <c r="J19" s="49" t="s">
        <v>418</v>
      </c>
      <c r="K19" s="49" t="s">
        <v>420</v>
      </c>
      <c r="L19" s="11">
        <v>355006738</v>
      </c>
      <c r="M19" s="67" t="s">
        <v>421</v>
      </c>
      <c r="N19" s="49">
        <v>42000</v>
      </c>
      <c r="O19" s="49">
        <v>2240</v>
      </c>
      <c r="P19" s="67" t="s">
        <v>127</v>
      </c>
      <c r="Q19" s="67">
        <v>45457</v>
      </c>
      <c r="R19" s="49">
        <v>2240</v>
      </c>
      <c r="S19" s="49">
        <v>0</v>
      </c>
      <c r="T19" s="49">
        <v>0</v>
      </c>
      <c r="U19" s="68">
        <f t="shared" si="0"/>
        <v>2240</v>
      </c>
      <c r="V19" s="42" t="s">
        <v>182</v>
      </c>
      <c r="W19" s="69" t="s">
        <v>456</v>
      </c>
    </row>
    <row r="20" spans="1:23" ht="30" customHeight="1" x14ac:dyDescent="0.3">
      <c r="A20" s="65">
        <v>16</v>
      </c>
      <c r="B20" s="60" t="str">
        <f t="shared" si="1"/>
        <v>OR1616</v>
      </c>
      <c r="C20" s="50" t="str">
        <f t="shared" si="2"/>
        <v>Mangalpur</v>
      </c>
      <c r="D20" s="50" t="str">
        <f t="shared" si="3"/>
        <v>FN26-27-00493</v>
      </c>
      <c r="E20" s="66">
        <v>46177</v>
      </c>
      <c r="F20" s="50" t="str">
        <f t="shared" si="4"/>
        <v>Ramesh Kumar jena</v>
      </c>
      <c r="G20" s="50" t="str">
        <f t="shared" si="5"/>
        <v>SF0071358</v>
      </c>
      <c r="H20" s="50" t="str">
        <f t="shared" si="6"/>
        <v>LO</v>
      </c>
      <c r="I20" s="49" t="s">
        <v>416</v>
      </c>
      <c r="J20" s="49" t="s">
        <v>418</v>
      </c>
      <c r="K20" s="49" t="s">
        <v>420</v>
      </c>
      <c r="L20" s="11">
        <v>355006738</v>
      </c>
      <c r="M20" s="67" t="s">
        <v>421</v>
      </c>
      <c r="N20" s="49">
        <v>42000</v>
      </c>
      <c r="O20" s="49">
        <v>2240</v>
      </c>
      <c r="P20" s="67" t="s">
        <v>127</v>
      </c>
      <c r="Q20" s="67">
        <v>45548</v>
      </c>
      <c r="R20" s="49">
        <v>2240</v>
      </c>
      <c r="S20" s="49">
        <v>0</v>
      </c>
      <c r="T20" s="49">
        <v>0</v>
      </c>
      <c r="U20" s="68">
        <f t="shared" si="0"/>
        <v>2240</v>
      </c>
      <c r="V20" s="42" t="s">
        <v>182</v>
      </c>
      <c r="W20" s="69" t="s">
        <v>456</v>
      </c>
    </row>
    <row r="21" spans="1:23" ht="30" customHeight="1" x14ac:dyDescent="0.3">
      <c r="A21" s="65">
        <v>17</v>
      </c>
      <c r="B21" s="60" t="str">
        <f t="shared" si="1"/>
        <v>OR1616</v>
      </c>
      <c r="C21" s="50" t="str">
        <f t="shared" si="2"/>
        <v>Mangalpur</v>
      </c>
      <c r="D21" s="50" t="str">
        <f t="shared" si="3"/>
        <v>FN26-27-00493</v>
      </c>
      <c r="E21" s="66">
        <v>46177</v>
      </c>
      <c r="F21" s="50" t="str">
        <f t="shared" si="4"/>
        <v>Ramesh Kumar jena</v>
      </c>
      <c r="G21" s="50" t="str">
        <f t="shared" si="5"/>
        <v>SF0071358</v>
      </c>
      <c r="H21" s="50" t="str">
        <f t="shared" si="6"/>
        <v>LO</v>
      </c>
      <c r="I21" s="49" t="s">
        <v>416</v>
      </c>
      <c r="J21" s="49" t="s">
        <v>418</v>
      </c>
      <c r="K21" s="49" t="s">
        <v>420</v>
      </c>
      <c r="L21" s="11">
        <v>355006738</v>
      </c>
      <c r="M21" s="67" t="s">
        <v>421</v>
      </c>
      <c r="N21" s="49">
        <v>42000</v>
      </c>
      <c r="O21" s="49">
        <v>2240</v>
      </c>
      <c r="P21" s="67" t="s">
        <v>127</v>
      </c>
      <c r="Q21" s="67">
        <v>45576</v>
      </c>
      <c r="R21" s="49">
        <v>2240</v>
      </c>
      <c r="S21" s="49">
        <v>0</v>
      </c>
      <c r="T21" s="49">
        <v>0</v>
      </c>
      <c r="U21" s="68">
        <f t="shared" si="0"/>
        <v>2240</v>
      </c>
      <c r="V21" s="42" t="s">
        <v>182</v>
      </c>
      <c r="W21" s="69" t="s">
        <v>456</v>
      </c>
    </row>
    <row r="22" spans="1:23" ht="30" customHeight="1" x14ac:dyDescent="0.3">
      <c r="A22" s="65">
        <v>18</v>
      </c>
      <c r="B22" s="60" t="str">
        <f t="shared" si="1"/>
        <v>OR1616</v>
      </c>
      <c r="C22" s="50" t="str">
        <f t="shared" si="2"/>
        <v>Mangalpur</v>
      </c>
      <c r="D22" s="50" t="str">
        <f t="shared" si="3"/>
        <v>FN26-27-00493</v>
      </c>
      <c r="E22" s="66">
        <v>46177</v>
      </c>
      <c r="F22" s="50" t="str">
        <f t="shared" si="4"/>
        <v>Ramesh Kumar jena</v>
      </c>
      <c r="G22" s="50" t="str">
        <f t="shared" si="5"/>
        <v>SF0071358</v>
      </c>
      <c r="H22" s="50" t="str">
        <f t="shared" si="6"/>
        <v>LO</v>
      </c>
      <c r="I22" s="49" t="s">
        <v>416</v>
      </c>
      <c r="J22" s="49" t="s">
        <v>418</v>
      </c>
      <c r="K22" s="49" t="s">
        <v>420</v>
      </c>
      <c r="L22" s="11">
        <v>355006738</v>
      </c>
      <c r="M22" s="67" t="s">
        <v>421</v>
      </c>
      <c r="N22" s="49">
        <v>42000</v>
      </c>
      <c r="O22" s="49">
        <v>2240</v>
      </c>
      <c r="P22" s="67" t="s">
        <v>127</v>
      </c>
      <c r="Q22" s="67">
        <v>45605</v>
      </c>
      <c r="R22" s="49">
        <v>2240</v>
      </c>
      <c r="S22" s="49">
        <v>0</v>
      </c>
      <c r="T22" s="49">
        <v>0</v>
      </c>
      <c r="U22" s="68">
        <f t="shared" si="0"/>
        <v>2240</v>
      </c>
      <c r="V22" s="42" t="s">
        <v>182</v>
      </c>
      <c r="W22" s="69" t="s">
        <v>456</v>
      </c>
    </row>
    <row r="23" spans="1:23" ht="30" customHeight="1" x14ac:dyDescent="0.3">
      <c r="A23" s="65">
        <v>19</v>
      </c>
      <c r="B23" s="60" t="str">
        <f t="shared" si="1"/>
        <v>OR1616</v>
      </c>
      <c r="C23" s="50" t="str">
        <f t="shared" si="2"/>
        <v>Mangalpur</v>
      </c>
      <c r="D23" s="50" t="str">
        <f t="shared" si="3"/>
        <v>FN26-27-00493</v>
      </c>
      <c r="E23" s="66">
        <v>46177</v>
      </c>
      <c r="F23" s="50" t="str">
        <f t="shared" si="4"/>
        <v>Ramesh Kumar jena</v>
      </c>
      <c r="G23" s="50" t="str">
        <f t="shared" si="5"/>
        <v>SF0071358</v>
      </c>
      <c r="H23" s="50" t="str">
        <f t="shared" si="6"/>
        <v>LO</v>
      </c>
      <c r="I23" s="49" t="s">
        <v>416</v>
      </c>
      <c r="J23" s="49" t="s">
        <v>418</v>
      </c>
      <c r="K23" s="49" t="s">
        <v>420</v>
      </c>
      <c r="L23" s="11">
        <v>355006738</v>
      </c>
      <c r="M23" s="67" t="s">
        <v>421</v>
      </c>
      <c r="N23" s="49">
        <v>42000</v>
      </c>
      <c r="O23" s="49">
        <v>2240</v>
      </c>
      <c r="P23" s="67" t="s">
        <v>127</v>
      </c>
      <c r="Q23" s="67">
        <v>45639</v>
      </c>
      <c r="R23" s="49">
        <v>2240</v>
      </c>
      <c r="S23" s="49">
        <v>2130</v>
      </c>
      <c r="T23" s="49">
        <v>0</v>
      </c>
      <c r="U23" s="68">
        <f t="shared" si="0"/>
        <v>110</v>
      </c>
      <c r="V23" s="42" t="s">
        <v>182</v>
      </c>
      <c r="W23" s="69" t="s">
        <v>456</v>
      </c>
    </row>
    <row r="24" spans="1:23" ht="30" customHeight="1" x14ac:dyDescent="0.3">
      <c r="A24" s="65">
        <v>20</v>
      </c>
      <c r="B24" s="60" t="str">
        <f t="shared" si="1"/>
        <v>OR1616</v>
      </c>
      <c r="C24" s="50" t="str">
        <f t="shared" si="2"/>
        <v>Mangalpur</v>
      </c>
      <c r="D24" s="50" t="str">
        <f t="shared" si="3"/>
        <v>FN26-27-00493</v>
      </c>
      <c r="E24" s="66">
        <v>46177</v>
      </c>
      <c r="F24" s="50" t="str">
        <f t="shared" si="4"/>
        <v>Ramesh Kumar jena</v>
      </c>
      <c r="G24" s="50" t="str">
        <f t="shared" si="5"/>
        <v>SF0071358</v>
      </c>
      <c r="H24" s="50" t="str">
        <f t="shared" si="6"/>
        <v>LO</v>
      </c>
      <c r="I24" s="49" t="s">
        <v>416</v>
      </c>
      <c r="J24" s="49" t="s">
        <v>418</v>
      </c>
      <c r="K24" s="49" t="s">
        <v>420</v>
      </c>
      <c r="L24" s="11">
        <v>355006738</v>
      </c>
      <c r="M24" s="67" t="s">
        <v>421</v>
      </c>
      <c r="N24" s="49">
        <v>42000</v>
      </c>
      <c r="O24" s="49">
        <v>2240</v>
      </c>
      <c r="P24" s="67" t="s">
        <v>127</v>
      </c>
      <c r="Q24" s="67">
        <v>45667</v>
      </c>
      <c r="R24" s="49">
        <v>2240</v>
      </c>
      <c r="S24" s="49">
        <v>2130</v>
      </c>
      <c r="T24" s="49">
        <v>0</v>
      </c>
      <c r="U24" s="68">
        <f t="shared" si="0"/>
        <v>110</v>
      </c>
      <c r="V24" s="42" t="s">
        <v>182</v>
      </c>
      <c r="W24" s="69" t="s">
        <v>456</v>
      </c>
    </row>
    <row r="25" spans="1:23" ht="30" customHeight="1" x14ac:dyDescent="0.3">
      <c r="A25" s="65">
        <v>21</v>
      </c>
      <c r="B25" s="60" t="str">
        <f t="shared" si="1"/>
        <v>OR1616</v>
      </c>
      <c r="C25" s="50" t="str">
        <f t="shared" si="2"/>
        <v>Mangalpur</v>
      </c>
      <c r="D25" s="50" t="str">
        <f t="shared" si="3"/>
        <v>FN26-27-00493</v>
      </c>
      <c r="E25" s="66">
        <v>46177</v>
      </c>
      <c r="F25" s="50" t="str">
        <f t="shared" si="4"/>
        <v>Ramesh Kumar jena</v>
      </c>
      <c r="G25" s="50" t="str">
        <f t="shared" si="5"/>
        <v>SF0071358</v>
      </c>
      <c r="H25" s="50" t="str">
        <f t="shared" si="6"/>
        <v>LO</v>
      </c>
      <c r="I25" s="49" t="s">
        <v>428</v>
      </c>
      <c r="J25" s="49" t="s">
        <v>430</v>
      </c>
      <c r="K25" s="49" t="s">
        <v>432</v>
      </c>
      <c r="L25" s="11">
        <v>349289439</v>
      </c>
      <c r="M25" s="67" t="s">
        <v>436</v>
      </c>
      <c r="N25" s="49">
        <v>65959</v>
      </c>
      <c r="O25" s="49">
        <v>3550</v>
      </c>
      <c r="P25" s="67" t="s">
        <v>127</v>
      </c>
      <c r="Q25" s="67">
        <v>45481</v>
      </c>
      <c r="R25" s="49">
        <v>3550</v>
      </c>
      <c r="S25" s="49">
        <v>0</v>
      </c>
      <c r="T25" s="49">
        <v>0</v>
      </c>
      <c r="U25" s="68">
        <f t="shared" si="0"/>
        <v>3550</v>
      </c>
      <c r="V25" s="42" t="s">
        <v>182</v>
      </c>
      <c r="W25" s="69" t="s">
        <v>453</v>
      </c>
    </row>
    <row r="26" spans="1:23" ht="30" customHeight="1" x14ac:dyDescent="0.3">
      <c r="A26" s="65">
        <v>22</v>
      </c>
      <c r="B26" s="60" t="str">
        <f t="shared" si="1"/>
        <v>OR1616</v>
      </c>
      <c r="C26" s="50" t="str">
        <f t="shared" si="2"/>
        <v>Mangalpur</v>
      </c>
      <c r="D26" s="50" t="str">
        <f t="shared" si="3"/>
        <v>FN26-27-00493</v>
      </c>
      <c r="E26" s="66">
        <v>46177</v>
      </c>
      <c r="F26" s="50" t="str">
        <f t="shared" si="4"/>
        <v>Ramesh Kumar jena</v>
      </c>
      <c r="G26" s="50" t="str">
        <f t="shared" si="5"/>
        <v>SF0071358</v>
      </c>
      <c r="H26" s="50" t="str">
        <f t="shared" si="6"/>
        <v>LO</v>
      </c>
      <c r="I26" s="49" t="s">
        <v>428</v>
      </c>
      <c r="J26" s="49" t="s">
        <v>430</v>
      </c>
      <c r="K26" s="49" t="s">
        <v>432</v>
      </c>
      <c r="L26" s="11">
        <v>349289439</v>
      </c>
      <c r="M26" s="67" t="s">
        <v>436</v>
      </c>
      <c r="N26" s="49">
        <v>65959</v>
      </c>
      <c r="O26" s="49">
        <v>3550</v>
      </c>
      <c r="P26" s="67" t="s">
        <v>127</v>
      </c>
      <c r="Q26" s="67">
        <v>45512</v>
      </c>
      <c r="R26" s="49">
        <v>3550</v>
      </c>
      <c r="S26" s="49">
        <v>0</v>
      </c>
      <c r="T26" s="49">
        <v>0</v>
      </c>
      <c r="U26" s="68">
        <f t="shared" si="0"/>
        <v>3550</v>
      </c>
      <c r="V26" s="42" t="s">
        <v>182</v>
      </c>
      <c r="W26" s="69" t="s">
        <v>453</v>
      </c>
    </row>
    <row r="27" spans="1:23" ht="30" customHeight="1" x14ac:dyDescent="0.3">
      <c r="A27" s="65">
        <v>23</v>
      </c>
      <c r="B27" s="60" t="str">
        <f t="shared" si="1"/>
        <v>OR1616</v>
      </c>
      <c r="C27" s="50" t="str">
        <f t="shared" si="2"/>
        <v>Mangalpur</v>
      </c>
      <c r="D27" s="50" t="str">
        <f t="shared" si="3"/>
        <v>FN26-27-00493</v>
      </c>
      <c r="E27" s="66">
        <v>46177</v>
      </c>
      <c r="F27" s="50" t="str">
        <f t="shared" si="4"/>
        <v>Ramesh Kumar jena</v>
      </c>
      <c r="G27" s="50" t="str">
        <f t="shared" si="5"/>
        <v>SF0071358</v>
      </c>
      <c r="H27" s="50" t="str">
        <f t="shared" si="6"/>
        <v>LO</v>
      </c>
      <c r="I27" s="49" t="s">
        <v>428</v>
      </c>
      <c r="J27" s="49" t="s">
        <v>430</v>
      </c>
      <c r="K27" s="49" t="s">
        <v>432</v>
      </c>
      <c r="L27" s="11">
        <v>349289439</v>
      </c>
      <c r="M27" s="67" t="s">
        <v>436</v>
      </c>
      <c r="N27" s="49">
        <v>65959</v>
      </c>
      <c r="O27" s="49">
        <v>3550</v>
      </c>
      <c r="P27" s="67" t="s">
        <v>127</v>
      </c>
      <c r="Q27" s="67">
        <v>45543</v>
      </c>
      <c r="R27" s="49">
        <v>3550</v>
      </c>
      <c r="S27" s="49">
        <v>0</v>
      </c>
      <c r="T27" s="49">
        <v>0</v>
      </c>
      <c r="U27" s="68">
        <f t="shared" si="0"/>
        <v>3550</v>
      </c>
      <c r="V27" s="42" t="s">
        <v>182</v>
      </c>
      <c r="W27" s="69" t="s">
        <v>453</v>
      </c>
    </row>
    <row r="28" spans="1:23" ht="30" customHeight="1" x14ac:dyDescent="0.3">
      <c r="A28" s="65">
        <v>24</v>
      </c>
      <c r="B28" s="60" t="str">
        <f t="shared" si="1"/>
        <v>OR1616</v>
      </c>
      <c r="C28" s="50" t="str">
        <f t="shared" si="2"/>
        <v>Mangalpur</v>
      </c>
      <c r="D28" s="50" t="str">
        <f t="shared" si="3"/>
        <v>FN26-27-00493</v>
      </c>
      <c r="E28" s="66">
        <v>46177</v>
      </c>
      <c r="F28" s="50" t="str">
        <f t="shared" si="4"/>
        <v>Ramesh Kumar jena</v>
      </c>
      <c r="G28" s="50" t="str">
        <f t="shared" si="5"/>
        <v>SF0071358</v>
      </c>
      <c r="H28" s="50" t="str">
        <f t="shared" si="6"/>
        <v>LO</v>
      </c>
      <c r="I28" s="49" t="s">
        <v>428</v>
      </c>
      <c r="J28" s="49" t="s">
        <v>433</v>
      </c>
      <c r="K28" s="49" t="s">
        <v>435</v>
      </c>
      <c r="L28" s="11">
        <v>350359103</v>
      </c>
      <c r="M28" s="67" t="s">
        <v>443</v>
      </c>
      <c r="N28" s="49">
        <v>76397</v>
      </c>
      <c r="O28" s="49">
        <v>4100</v>
      </c>
      <c r="P28" s="67" t="s">
        <v>127</v>
      </c>
      <c r="Q28" s="67">
        <v>45451</v>
      </c>
      <c r="R28" s="49">
        <v>4100</v>
      </c>
      <c r="S28" s="49">
        <v>0</v>
      </c>
      <c r="T28" s="49">
        <v>0</v>
      </c>
      <c r="U28" s="68">
        <f t="shared" si="0"/>
        <v>4100</v>
      </c>
      <c r="V28" s="42" t="s">
        <v>182</v>
      </c>
      <c r="W28" s="69" t="s">
        <v>454</v>
      </c>
    </row>
    <row r="29" spans="1:23" ht="30" customHeight="1" x14ac:dyDescent="0.3">
      <c r="A29" s="65">
        <v>25</v>
      </c>
      <c r="B29" s="60" t="str">
        <f t="shared" si="1"/>
        <v>OR1616</v>
      </c>
      <c r="C29" s="50" t="str">
        <f t="shared" si="2"/>
        <v>Mangalpur</v>
      </c>
      <c r="D29" s="50" t="str">
        <f t="shared" si="3"/>
        <v>FN26-27-00493</v>
      </c>
      <c r="E29" s="66">
        <v>46177</v>
      </c>
      <c r="F29" s="50" t="str">
        <f t="shared" si="4"/>
        <v>Ramesh Kumar jena</v>
      </c>
      <c r="G29" s="50" t="str">
        <f t="shared" si="5"/>
        <v>SF0071358</v>
      </c>
      <c r="H29" s="50" t="str">
        <f t="shared" si="6"/>
        <v>LO</v>
      </c>
      <c r="I29" s="49" t="s">
        <v>428</v>
      </c>
      <c r="J29" s="49" t="s">
        <v>433</v>
      </c>
      <c r="K29" s="49" t="s">
        <v>435</v>
      </c>
      <c r="L29" s="11">
        <v>350359103</v>
      </c>
      <c r="M29" s="67" t="s">
        <v>443</v>
      </c>
      <c r="N29" s="49">
        <v>76397</v>
      </c>
      <c r="O29" s="49">
        <v>4100</v>
      </c>
      <c r="P29" s="67" t="s">
        <v>127</v>
      </c>
      <c r="Q29" s="67">
        <v>45489</v>
      </c>
      <c r="R29" s="49">
        <v>4100</v>
      </c>
      <c r="S29" s="49">
        <v>0</v>
      </c>
      <c r="T29" s="49">
        <v>0</v>
      </c>
      <c r="U29" s="68">
        <f t="shared" si="0"/>
        <v>4100</v>
      </c>
      <c r="V29" s="42" t="s">
        <v>183</v>
      </c>
      <c r="W29" s="69" t="s">
        <v>454</v>
      </c>
    </row>
    <row r="30" spans="1:23" ht="30" customHeight="1" x14ac:dyDescent="0.3">
      <c r="A30" s="65">
        <v>26</v>
      </c>
      <c r="B30" s="60" t="str">
        <f t="shared" si="1"/>
        <v>OR1616</v>
      </c>
      <c r="C30" s="50" t="str">
        <f t="shared" si="2"/>
        <v>Mangalpur</v>
      </c>
      <c r="D30" s="50" t="str">
        <f t="shared" si="3"/>
        <v>FN26-27-00493</v>
      </c>
      <c r="E30" s="66">
        <v>46177</v>
      </c>
      <c r="F30" s="50" t="str">
        <f t="shared" si="4"/>
        <v>Ramesh Kumar jena</v>
      </c>
      <c r="G30" s="50" t="str">
        <f t="shared" si="5"/>
        <v>SF0071358</v>
      </c>
      <c r="H30" s="50" t="str">
        <f t="shared" si="6"/>
        <v>LO</v>
      </c>
      <c r="I30" s="49" t="s">
        <v>428</v>
      </c>
      <c r="J30" s="49" t="s">
        <v>433</v>
      </c>
      <c r="K30" s="49" t="s">
        <v>435</v>
      </c>
      <c r="L30" s="11">
        <v>350359103</v>
      </c>
      <c r="M30" s="67" t="s">
        <v>443</v>
      </c>
      <c r="N30" s="49">
        <v>76397</v>
      </c>
      <c r="O30" s="49">
        <v>4100</v>
      </c>
      <c r="P30" s="67" t="s">
        <v>127</v>
      </c>
      <c r="Q30" s="67">
        <v>45519</v>
      </c>
      <c r="R30" s="49">
        <v>4100</v>
      </c>
      <c r="S30" s="49">
        <v>0</v>
      </c>
      <c r="T30" s="49">
        <v>0</v>
      </c>
      <c r="U30" s="68">
        <f t="shared" si="0"/>
        <v>4100</v>
      </c>
      <c r="V30" s="42" t="s">
        <v>183</v>
      </c>
      <c r="W30" s="69" t="s">
        <v>454</v>
      </c>
    </row>
    <row r="31" spans="1:23" ht="30" customHeight="1" x14ac:dyDescent="0.3">
      <c r="A31" s="65">
        <v>27</v>
      </c>
      <c r="B31" s="60" t="str">
        <f t="shared" si="1"/>
        <v>OR1616</v>
      </c>
      <c r="C31" s="50" t="str">
        <f t="shared" si="2"/>
        <v>Mangalpur</v>
      </c>
      <c r="D31" s="50" t="str">
        <f t="shared" si="3"/>
        <v>FN26-27-00493</v>
      </c>
      <c r="E31" s="66">
        <v>46177</v>
      </c>
      <c r="F31" s="50" t="str">
        <f t="shared" si="4"/>
        <v>Ramesh Kumar jena</v>
      </c>
      <c r="G31" s="50" t="str">
        <f t="shared" si="5"/>
        <v>SF0071358</v>
      </c>
      <c r="H31" s="50" t="str">
        <f t="shared" si="6"/>
        <v>LO</v>
      </c>
      <c r="I31" s="49" t="s">
        <v>428</v>
      </c>
      <c r="J31" s="49" t="s">
        <v>433</v>
      </c>
      <c r="K31" s="49" t="s">
        <v>435</v>
      </c>
      <c r="L31" s="11">
        <v>350359103</v>
      </c>
      <c r="M31" s="67" t="s">
        <v>443</v>
      </c>
      <c r="N31" s="49">
        <v>76397</v>
      </c>
      <c r="O31" s="49">
        <v>4100</v>
      </c>
      <c r="P31" s="67" t="s">
        <v>127</v>
      </c>
      <c r="Q31" s="67">
        <v>45581</v>
      </c>
      <c r="R31" s="49">
        <v>4100</v>
      </c>
      <c r="S31" s="49">
        <v>0</v>
      </c>
      <c r="T31" s="49">
        <v>0</v>
      </c>
      <c r="U31" s="68">
        <f t="shared" si="0"/>
        <v>4100</v>
      </c>
      <c r="V31" s="42" t="s">
        <v>183</v>
      </c>
      <c r="W31" s="69" t="s">
        <v>454</v>
      </c>
    </row>
    <row r="32" spans="1:23" ht="30" customHeight="1" x14ac:dyDescent="0.3">
      <c r="A32" s="65">
        <v>28</v>
      </c>
      <c r="B32" s="60" t="str">
        <f t="shared" si="1"/>
        <v>OR1616</v>
      </c>
      <c r="C32" s="50" t="str">
        <f t="shared" si="2"/>
        <v>Mangalpur</v>
      </c>
      <c r="D32" s="50" t="str">
        <f t="shared" si="3"/>
        <v>FN26-27-00493</v>
      </c>
      <c r="E32" s="66">
        <v>46177</v>
      </c>
      <c r="F32" s="50" t="str">
        <f t="shared" si="4"/>
        <v>Ramesh Kumar jena</v>
      </c>
      <c r="G32" s="50" t="str">
        <f t="shared" si="5"/>
        <v>SF0071358</v>
      </c>
      <c r="H32" s="50" t="str">
        <f t="shared" si="6"/>
        <v>LO</v>
      </c>
      <c r="I32" s="49" t="s">
        <v>428</v>
      </c>
      <c r="J32" s="49" t="s">
        <v>433</v>
      </c>
      <c r="K32" s="49" t="s">
        <v>435</v>
      </c>
      <c r="L32" s="11">
        <v>350359103</v>
      </c>
      <c r="M32" s="67" t="s">
        <v>443</v>
      </c>
      <c r="N32" s="49">
        <v>76397</v>
      </c>
      <c r="O32" s="49">
        <v>4100</v>
      </c>
      <c r="P32" s="67" t="s">
        <v>127</v>
      </c>
      <c r="Q32" s="67">
        <v>45612</v>
      </c>
      <c r="R32" s="49">
        <v>4100</v>
      </c>
      <c r="S32" s="49">
        <v>0</v>
      </c>
      <c r="T32" s="49">
        <v>0</v>
      </c>
      <c r="U32" s="68">
        <f t="shared" si="0"/>
        <v>4100</v>
      </c>
      <c r="V32" s="42" t="s">
        <v>183</v>
      </c>
      <c r="W32" s="69" t="s">
        <v>454</v>
      </c>
    </row>
    <row r="33" spans="1:23" ht="30" customHeight="1" x14ac:dyDescent="0.3">
      <c r="A33" s="65">
        <v>29</v>
      </c>
      <c r="B33" s="60" t="str">
        <f t="shared" si="1"/>
        <v>OR1616</v>
      </c>
      <c r="C33" s="50" t="str">
        <f t="shared" si="2"/>
        <v>Mangalpur</v>
      </c>
      <c r="D33" s="50" t="str">
        <f t="shared" si="3"/>
        <v>FN26-27-00493</v>
      </c>
      <c r="E33" s="66">
        <v>46177</v>
      </c>
      <c r="F33" s="50" t="str">
        <f t="shared" si="4"/>
        <v>Ramesh Kumar jena</v>
      </c>
      <c r="G33" s="50" t="str">
        <f t="shared" si="5"/>
        <v>SF0071358</v>
      </c>
      <c r="H33" s="50" t="str">
        <f t="shared" si="6"/>
        <v>LO</v>
      </c>
      <c r="I33" s="49" t="s">
        <v>428</v>
      </c>
      <c r="J33" s="49" t="s">
        <v>433</v>
      </c>
      <c r="K33" s="49" t="s">
        <v>435</v>
      </c>
      <c r="L33" s="11">
        <v>350359103</v>
      </c>
      <c r="M33" s="67" t="s">
        <v>443</v>
      </c>
      <c r="N33" s="49">
        <v>76397</v>
      </c>
      <c r="O33" s="49">
        <v>4100</v>
      </c>
      <c r="P33" s="67" t="s">
        <v>127</v>
      </c>
      <c r="Q33" s="67">
        <v>45640</v>
      </c>
      <c r="R33" s="49">
        <v>4100</v>
      </c>
      <c r="S33" s="49">
        <v>0</v>
      </c>
      <c r="T33" s="49">
        <v>0</v>
      </c>
      <c r="U33" s="68">
        <f t="shared" si="0"/>
        <v>4100</v>
      </c>
      <c r="V33" s="42" t="s">
        <v>183</v>
      </c>
      <c r="W33" s="69" t="s">
        <v>454</v>
      </c>
    </row>
    <row r="34" spans="1:23" ht="30" customHeight="1" x14ac:dyDescent="0.3">
      <c r="A34" s="65">
        <v>30</v>
      </c>
      <c r="B34" s="60" t="str">
        <f t="shared" si="1"/>
        <v>OR1616</v>
      </c>
      <c r="C34" s="50" t="str">
        <f t="shared" si="2"/>
        <v>Mangalpur</v>
      </c>
      <c r="D34" s="50" t="str">
        <f t="shared" si="3"/>
        <v>FN26-27-00493</v>
      </c>
      <c r="E34" s="66">
        <v>46177</v>
      </c>
      <c r="F34" s="50" t="str">
        <f t="shared" si="4"/>
        <v>Ramesh Kumar jena</v>
      </c>
      <c r="G34" s="50" t="str">
        <f t="shared" si="5"/>
        <v>SF0071358</v>
      </c>
      <c r="H34" s="50" t="str">
        <f t="shared" si="6"/>
        <v>LO</v>
      </c>
      <c r="I34" s="49" t="s">
        <v>428</v>
      </c>
      <c r="J34" s="49" t="s">
        <v>433</v>
      </c>
      <c r="K34" s="49" t="s">
        <v>435</v>
      </c>
      <c r="L34" s="11">
        <v>350359103</v>
      </c>
      <c r="M34" s="67" t="s">
        <v>443</v>
      </c>
      <c r="N34" s="49">
        <v>76397</v>
      </c>
      <c r="O34" s="49">
        <v>4100</v>
      </c>
      <c r="P34" s="67" t="s">
        <v>127</v>
      </c>
      <c r="Q34" s="67">
        <v>45669</v>
      </c>
      <c r="R34" s="49">
        <v>4100</v>
      </c>
      <c r="S34" s="49">
        <v>0</v>
      </c>
      <c r="T34" s="49">
        <v>0</v>
      </c>
      <c r="U34" s="68">
        <f t="shared" si="0"/>
        <v>4100</v>
      </c>
      <c r="V34" s="42" t="s">
        <v>183</v>
      </c>
      <c r="W34" s="69" t="s">
        <v>454</v>
      </c>
    </row>
    <row r="35" spans="1:23" ht="30" customHeight="1" x14ac:dyDescent="0.3">
      <c r="A35" s="65">
        <v>31</v>
      </c>
      <c r="B35" s="60" t="str">
        <f t="shared" si="1"/>
        <v>OR1616</v>
      </c>
      <c r="C35" s="50" t="str">
        <f t="shared" si="2"/>
        <v>Mangalpur</v>
      </c>
      <c r="D35" s="50" t="str">
        <f t="shared" si="3"/>
        <v>FN26-27-00493</v>
      </c>
      <c r="E35" s="66">
        <v>46177</v>
      </c>
      <c r="F35" s="50" t="str">
        <f t="shared" si="4"/>
        <v>Ramesh Kumar jena</v>
      </c>
      <c r="G35" s="50" t="str">
        <f t="shared" si="5"/>
        <v>SF0071358</v>
      </c>
      <c r="H35" s="50" t="str">
        <f t="shared" si="6"/>
        <v>LO</v>
      </c>
      <c r="I35" s="49" t="s">
        <v>428</v>
      </c>
      <c r="J35" s="49" t="s">
        <v>433</v>
      </c>
      <c r="K35" s="49" t="s">
        <v>435</v>
      </c>
      <c r="L35" s="11">
        <v>350359103</v>
      </c>
      <c r="M35" s="67" t="s">
        <v>443</v>
      </c>
      <c r="N35" s="49">
        <v>76397</v>
      </c>
      <c r="O35" s="49">
        <v>4100</v>
      </c>
      <c r="P35" s="67" t="s">
        <v>127</v>
      </c>
      <c r="Q35" s="67">
        <v>45706</v>
      </c>
      <c r="R35" s="49">
        <v>4100</v>
      </c>
      <c r="S35" s="49">
        <v>0</v>
      </c>
      <c r="T35" s="49">
        <v>0</v>
      </c>
      <c r="U35" s="68">
        <f t="shared" si="0"/>
        <v>4100</v>
      </c>
      <c r="V35" s="42" t="s">
        <v>183</v>
      </c>
      <c r="W35" s="69" t="s">
        <v>454</v>
      </c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P1" zoomScale="82" zoomScaleNormal="90" workbookViewId="0">
      <pane ySplit="4" topLeftCell="A12" activePane="bottomLeft" state="frozen"/>
      <selection pane="bottomLeft" activeCell="Y12" sqref="Y12"/>
    </sheetView>
  </sheetViews>
  <sheetFormatPr defaultColWidth="0" defaultRowHeight="14.5" zeroHeight="1" x14ac:dyDescent="0.35"/>
  <cols>
    <col min="1" max="1" width="8.54296875" style="113" customWidth="1"/>
    <col min="2" max="2" width="6.6328125" style="113" customWidth="1"/>
    <col min="3" max="3" width="8.08984375" style="113" customWidth="1"/>
    <col min="4" max="4" width="8.6328125" style="113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5.453125" style="113" customWidth="1"/>
    <col min="11" max="11" width="7.81640625" style="113" bestFit="1" customWidth="1"/>
    <col min="12" max="12" width="10.90625" style="113" bestFit="1" customWidth="1"/>
    <col min="13" max="13" width="13.81640625" style="113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13.54296875" style="113" customWidth="1"/>
    <col min="18" max="18" width="10.90625" style="113" customWidth="1"/>
    <col min="19" max="19" width="15" style="113" customWidth="1"/>
    <col min="20" max="20" width="12.1796875" style="113" customWidth="1"/>
    <col min="21" max="21" width="6.54296875" style="113" customWidth="1"/>
    <col min="22" max="22" width="8.453125" style="113" customWidth="1"/>
    <col min="23" max="23" width="4.453125" style="113" bestFit="1" customWidth="1"/>
    <col min="24" max="24" width="11.54296875" style="113" customWidth="1"/>
    <col min="25" max="25" width="11.08984375" style="113" bestFit="1" customWidth="1"/>
    <col min="26" max="26" width="27.08984375" style="113" customWidth="1"/>
    <col min="27" max="27" width="12.81640625" style="113" bestFit="1" customWidth="1"/>
    <col min="28" max="28" width="14.5429687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3.54296875" style="113" customWidth="1"/>
    <col min="50" max="50" width="2.81640625" style="113" customWidth="1"/>
    <col min="51" max="51" width="3.453125" style="113" customWidth="1"/>
    <col min="52" max="53" width="3.1796875" style="113" customWidth="1"/>
    <col min="54" max="54" width="5.6328125" style="113" bestFit="1" customWidth="1"/>
    <col min="55" max="55" width="6" style="113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04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6" hidden="1" x14ac:dyDescent="0.35">
      <c r="A5" s="137">
        <v>1</v>
      </c>
      <c r="B5" s="124" t="s">
        <v>262</v>
      </c>
      <c r="C5" s="124" t="s">
        <v>257</v>
      </c>
      <c r="D5" s="124" t="s">
        <v>256</v>
      </c>
      <c r="E5" s="124" t="s">
        <v>277</v>
      </c>
      <c r="F5" s="124" t="s">
        <v>277</v>
      </c>
      <c r="G5" s="124" t="s">
        <v>265</v>
      </c>
      <c r="H5" s="124" t="s">
        <v>266</v>
      </c>
      <c r="I5" s="124">
        <v>62007</v>
      </c>
      <c r="J5" s="124" t="s">
        <v>278</v>
      </c>
      <c r="K5" s="124">
        <v>62007</v>
      </c>
      <c r="L5" s="124" t="s">
        <v>279</v>
      </c>
      <c r="M5" s="124" t="s">
        <v>280</v>
      </c>
      <c r="N5" s="124">
        <v>101323</v>
      </c>
      <c r="O5" s="124" t="s">
        <v>281</v>
      </c>
      <c r="P5" s="124">
        <v>139799</v>
      </c>
      <c r="Q5" s="124" t="s">
        <v>282</v>
      </c>
      <c r="R5" s="124" t="s">
        <v>283</v>
      </c>
      <c r="S5" s="124" t="s">
        <v>284</v>
      </c>
      <c r="T5" s="124" t="s">
        <v>284</v>
      </c>
      <c r="U5" s="124" t="s">
        <v>285</v>
      </c>
      <c r="V5" s="124" t="s">
        <v>286</v>
      </c>
      <c r="W5" s="124">
        <v>0</v>
      </c>
      <c r="X5" s="124" t="s">
        <v>287</v>
      </c>
      <c r="Y5" s="124">
        <v>17008100</v>
      </c>
      <c r="Z5" s="124" t="s">
        <v>288</v>
      </c>
      <c r="AA5" s="124" t="s">
        <v>331</v>
      </c>
      <c r="AB5" s="125">
        <v>46674</v>
      </c>
      <c r="AC5" s="124" t="s">
        <v>332</v>
      </c>
      <c r="AD5" s="124">
        <v>52</v>
      </c>
      <c r="AE5" s="124" t="s">
        <v>333</v>
      </c>
      <c r="AF5" s="124" t="s">
        <v>334</v>
      </c>
      <c r="AG5" s="124" t="s">
        <v>335</v>
      </c>
      <c r="AH5" s="124" t="s">
        <v>336</v>
      </c>
      <c r="AI5" s="124" t="s">
        <v>331</v>
      </c>
      <c r="AJ5" s="125">
        <v>1450</v>
      </c>
      <c r="AK5" s="125">
        <v>1450</v>
      </c>
      <c r="AL5" s="124" t="s">
        <v>337</v>
      </c>
      <c r="AM5" s="125">
        <v>28605.88</v>
      </c>
      <c r="AN5" s="125">
        <v>215.98</v>
      </c>
      <c r="AO5" s="125">
        <v>28821.86</v>
      </c>
      <c r="AP5" s="125">
        <v>22308.98</v>
      </c>
      <c r="AQ5" s="125">
        <v>1933.39</v>
      </c>
      <c r="AR5" s="125">
        <v>24242.37</v>
      </c>
      <c r="AS5" s="125">
        <v>18524.12</v>
      </c>
      <c r="AT5" s="125">
        <v>1933.39</v>
      </c>
      <c r="AU5" s="125">
        <v>20457.509999999998</v>
      </c>
      <c r="AV5" s="124">
        <v>58</v>
      </c>
      <c r="AW5" s="94"/>
      <c r="AX5" s="94"/>
      <c r="AY5" s="143"/>
      <c r="AZ5" s="94"/>
      <c r="BA5" s="94"/>
      <c r="BB5" s="124" t="s">
        <v>338</v>
      </c>
      <c r="BC5" s="94" t="s">
        <v>339</v>
      </c>
      <c r="BD5" s="94" t="s">
        <v>340</v>
      </c>
      <c r="BE5" s="125">
        <v>46674</v>
      </c>
      <c r="BF5" s="124" t="s">
        <v>284</v>
      </c>
      <c r="BG5" s="124" t="s">
        <v>401</v>
      </c>
      <c r="BH5" s="144" t="s">
        <v>263</v>
      </c>
      <c r="BI5" s="130" t="s">
        <v>100</v>
      </c>
      <c r="BJ5" s="144">
        <v>46176</v>
      </c>
      <c r="BK5" s="132" t="s">
        <v>104</v>
      </c>
      <c r="BL5" s="130"/>
      <c r="BM5" s="96"/>
      <c r="BN5" s="94" t="s">
        <v>223</v>
      </c>
      <c r="BO5" s="145"/>
      <c r="BP5" s="134"/>
      <c r="BQ5" s="146" t="s">
        <v>457</v>
      </c>
    </row>
    <row r="6" spans="1:69" ht="46" hidden="1" x14ac:dyDescent="0.35">
      <c r="A6" s="137">
        <v>2</v>
      </c>
      <c r="B6" s="124" t="s">
        <v>262</v>
      </c>
      <c r="C6" s="124" t="s">
        <v>257</v>
      </c>
      <c r="D6" s="124" t="s">
        <v>256</v>
      </c>
      <c r="E6" s="124" t="s">
        <v>277</v>
      </c>
      <c r="F6" s="124" t="s">
        <v>277</v>
      </c>
      <c r="G6" s="124" t="s">
        <v>265</v>
      </c>
      <c r="H6" s="124" t="s">
        <v>266</v>
      </c>
      <c r="I6" s="124">
        <v>62007</v>
      </c>
      <c r="J6" s="124" t="s">
        <v>278</v>
      </c>
      <c r="K6" s="124">
        <v>62007</v>
      </c>
      <c r="L6" s="124" t="s">
        <v>279</v>
      </c>
      <c r="M6" s="124" t="s">
        <v>280</v>
      </c>
      <c r="N6" s="124">
        <v>101323</v>
      </c>
      <c r="O6" s="124" t="s">
        <v>281</v>
      </c>
      <c r="P6" s="124">
        <v>139799</v>
      </c>
      <c r="Q6" s="124" t="s">
        <v>282</v>
      </c>
      <c r="R6" s="124" t="s">
        <v>283</v>
      </c>
      <c r="S6" s="124" t="s">
        <v>289</v>
      </c>
      <c r="T6" s="124" t="s">
        <v>289</v>
      </c>
      <c r="U6" s="124" t="s">
        <v>285</v>
      </c>
      <c r="V6" s="124" t="s">
        <v>286</v>
      </c>
      <c r="W6" s="124">
        <v>0</v>
      </c>
      <c r="X6" s="124" t="s">
        <v>287</v>
      </c>
      <c r="Y6" s="124">
        <v>17008536</v>
      </c>
      <c r="Z6" s="124" t="s">
        <v>290</v>
      </c>
      <c r="AA6" s="124" t="s">
        <v>341</v>
      </c>
      <c r="AB6" s="125">
        <v>46674</v>
      </c>
      <c r="AC6" s="124" t="s">
        <v>332</v>
      </c>
      <c r="AD6" s="124">
        <v>52</v>
      </c>
      <c r="AE6" s="124" t="s">
        <v>333</v>
      </c>
      <c r="AF6" s="124" t="s">
        <v>342</v>
      </c>
      <c r="AG6" s="124" t="s">
        <v>343</v>
      </c>
      <c r="AH6" s="124" t="s">
        <v>336</v>
      </c>
      <c r="AI6" s="124" t="s">
        <v>341</v>
      </c>
      <c r="AJ6" s="125">
        <v>1450</v>
      </c>
      <c r="AK6" s="125">
        <v>1450</v>
      </c>
      <c r="AL6" s="124" t="s">
        <v>337</v>
      </c>
      <c r="AM6" s="125">
        <v>26893.81</v>
      </c>
      <c r="AN6" s="125">
        <v>468.03</v>
      </c>
      <c r="AO6" s="125">
        <v>27361.84</v>
      </c>
      <c r="AP6" s="125">
        <v>25000.99</v>
      </c>
      <c r="AQ6" s="125">
        <v>2663.82</v>
      </c>
      <c r="AR6" s="125">
        <v>27664.81</v>
      </c>
      <c r="AS6" s="125">
        <v>21216.19</v>
      </c>
      <c r="AT6" s="125">
        <v>2663.82</v>
      </c>
      <c r="AU6" s="125">
        <v>23880.01</v>
      </c>
      <c r="AV6" s="124">
        <v>58</v>
      </c>
      <c r="AW6" s="94"/>
      <c r="AX6" s="94"/>
      <c r="AY6" s="94"/>
      <c r="AZ6" s="94"/>
      <c r="BA6" s="94"/>
      <c r="BB6" s="124" t="s">
        <v>338</v>
      </c>
      <c r="BC6" s="94" t="s">
        <v>339</v>
      </c>
      <c r="BD6" s="94" t="s">
        <v>340</v>
      </c>
      <c r="BE6" s="125">
        <v>46674</v>
      </c>
      <c r="BF6" s="124" t="s">
        <v>289</v>
      </c>
      <c r="BG6" s="124" t="s">
        <v>402</v>
      </c>
      <c r="BH6" s="144" t="s">
        <v>263</v>
      </c>
      <c r="BI6" s="130" t="s">
        <v>100</v>
      </c>
      <c r="BJ6" s="144">
        <v>46176</v>
      </c>
      <c r="BK6" s="132" t="s">
        <v>104</v>
      </c>
      <c r="BL6" s="130"/>
      <c r="BM6" s="96"/>
      <c r="BN6" s="94" t="s">
        <v>223</v>
      </c>
      <c r="BO6" s="147"/>
      <c r="BP6" s="134"/>
      <c r="BQ6" s="146" t="s">
        <v>457</v>
      </c>
    </row>
    <row r="7" spans="1:69" hidden="1" x14ac:dyDescent="0.35">
      <c r="A7" s="137">
        <v>3</v>
      </c>
      <c r="B7" s="94" t="s">
        <v>262</v>
      </c>
      <c r="C7" s="94" t="s">
        <v>257</v>
      </c>
      <c r="D7" s="94" t="s">
        <v>256</v>
      </c>
      <c r="E7" s="94" t="s">
        <v>277</v>
      </c>
      <c r="F7" s="94" t="s">
        <v>277</v>
      </c>
      <c r="G7" s="94" t="s">
        <v>265</v>
      </c>
      <c r="H7" s="94" t="s">
        <v>266</v>
      </c>
      <c r="I7" s="94">
        <v>62007</v>
      </c>
      <c r="J7" s="94" t="s">
        <v>278</v>
      </c>
      <c r="K7" s="94">
        <v>62007</v>
      </c>
      <c r="L7" s="94" t="s">
        <v>279</v>
      </c>
      <c r="M7" s="94" t="s">
        <v>280</v>
      </c>
      <c r="N7" s="94">
        <v>101323</v>
      </c>
      <c r="O7" s="94" t="s">
        <v>281</v>
      </c>
      <c r="P7" s="94">
        <v>139799</v>
      </c>
      <c r="Q7" s="94" t="s">
        <v>282</v>
      </c>
      <c r="R7" s="94" t="s">
        <v>283</v>
      </c>
      <c r="S7" s="94" t="s">
        <v>291</v>
      </c>
      <c r="T7" s="94" t="s">
        <v>291</v>
      </c>
      <c r="U7" s="94" t="s">
        <v>285</v>
      </c>
      <c r="V7" s="94" t="s">
        <v>286</v>
      </c>
      <c r="W7" s="94">
        <v>0</v>
      </c>
      <c r="X7" s="94" t="s">
        <v>287</v>
      </c>
      <c r="Y7" s="94">
        <v>17008630</v>
      </c>
      <c r="Z7" s="94" t="s">
        <v>292</v>
      </c>
      <c r="AA7" s="94" t="s">
        <v>331</v>
      </c>
      <c r="AB7" s="94">
        <v>46674</v>
      </c>
      <c r="AC7" s="94" t="s">
        <v>332</v>
      </c>
      <c r="AD7" s="94">
        <v>52</v>
      </c>
      <c r="AE7" s="94" t="s">
        <v>333</v>
      </c>
      <c r="AF7" s="94" t="s">
        <v>334</v>
      </c>
      <c r="AG7" s="94" t="s">
        <v>335</v>
      </c>
      <c r="AH7" s="94" t="s">
        <v>336</v>
      </c>
      <c r="AI7" s="94" t="s">
        <v>331</v>
      </c>
      <c r="AJ7" s="94">
        <v>1450</v>
      </c>
      <c r="AK7" s="94">
        <v>1450</v>
      </c>
      <c r="AL7" s="94" t="s">
        <v>344</v>
      </c>
      <c r="AM7" s="94">
        <v>23473.09</v>
      </c>
      <c r="AN7" s="94">
        <v>596.84</v>
      </c>
      <c r="AO7" s="94">
        <v>24069.93</v>
      </c>
      <c r="AP7" s="94">
        <v>29874.77</v>
      </c>
      <c r="AQ7" s="94">
        <v>5120.3900000000003</v>
      </c>
      <c r="AR7" s="94">
        <v>34995.160000000003</v>
      </c>
      <c r="AS7" s="94">
        <v>26089.91</v>
      </c>
      <c r="AT7" s="94">
        <v>5120.3900000000003</v>
      </c>
      <c r="AU7" s="94">
        <v>31210.3</v>
      </c>
      <c r="AV7" s="94">
        <v>58</v>
      </c>
      <c r="AW7" s="94"/>
      <c r="AX7" s="94"/>
      <c r="AY7" s="94"/>
      <c r="AZ7" s="94"/>
      <c r="BA7" s="94"/>
      <c r="BB7" s="94" t="s">
        <v>338</v>
      </c>
      <c r="BC7" s="94" t="s">
        <v>339</v>
      </c>
      <c r="BD7" s="94" t="s">
        <v>340</v>
      </c>
      <c r="BE7" s="94">
        <v>46674</v>
      </c>
      <c r="BF7" s="94" t="s">
        <v>291</v>
      </c>
      <c r="BG7" s="137" t="s">
        <v>403</v>
      </c>
      <c r="BH7" s="144" t="s">
        <v>263</v>
      </c>
      <c r="BI7" s="130" t="s">
        <v>100</v>
      </c>
      <c r="BJ7" s="144">
        <v>46176</v>
      </c>
      <c r="BK7" s="132" t="s">
        <v>104</v>
      </c>
      <c r="BL7" s="130"/>
      <c r="BM7" s="133"/>
      <c r="BN7" s="94" t="s">
        <v>223</v>
      </c>
      <c r="BO7" s="132"/>
      <c r="BP7" s="134"/>
      <c r="BQ7" s="146" t="s">
        <v>457</v>
      </c>
    </row>
    <row r="8" spans="1:69" ht="46" hidden="1" x14ac:dyDescent="0.35">
      <c r="A8" s="137">
        <v>4</v>
      </c>
      <c r="B8" s="94" t="s">
        <v>262</v>
      </c>
      <c r="C8" s="141" t="s">
        <v>257</v>
      </c>
      <c r="D8" s="141" t="s">
        <v>256</v>
      </c>
      <c r="E8" s="141" t="s">
        <v>277</v>
      </c>
      <c r="F8" s="141" t="s">
        <v>277</v>
      </c>
      <c r="G8" s="141" t="s">
        <v>265</v>
      </c>
      <c r="H8" s="141" t="s">
        <v>266</v>
      </c>
      <c r="I8" s="141">
        <v>62007</v>
      </c>
      <c r="J8" s="141" t="s">
        <v>278</v>
      </c>
      <c r="K8" s="141">
        <v>62007</v>
      </c>
      <c r="L8" s="141" t="s">
        <v>279</v>
      </c>
      <c r="M8" s="141" t="s">
        <v>280</v>
      </c>
      <c r="N8" s="141">
        <v>101323</v>
      </c>
      <c r="O8" s="141" t="s">
        <v>281</v>
      </c>
      <c r="P8" s="141">
        <v>139799</v>
      </c>
      <c r="Q8" s="141" t="s">
        <v>282</v>
      </c>
      <c r="R8" s="141" t="s">
        <v>283</v>
      </c>
      <c r="S8" s="94" t="s">
        <v>293</v>
      </c>
      <c r="T8" s="141" t="s">
        <v>293</v>
      </c>
      <c r="U8" s="141" t="s">
        <v>294</v>
      </c>
      <c r="V8" s="141" t="s">
        <v>286</v>
      </c>
      <c r="W8" s="141">
        <v>0</v>
      </c>
      <c r="X8" s="141" t="s">
        <v>295</v>
      </c>
      <c r="Y8" s="141">
        <v>17012118</v>
      </c>
      <c r="Z8" s="141" t="s">
        <v>296</v>
      </c>
      <c r="AA8" s="142" t="s">
        <v>331</v>
      </c>
      <c r="AB8" s="141">
        <v>46674</v>
      </c>
      <c r="AC8" s="141" t="s">
        <v>332</v>
      </c>
      <c r="AD8" s="141">
        <v>52</v>
      </c>
      <c r="AE8" s="141" t="s">
        <v>333</v>
      </c>
      <c r="AF8" s="142" t="s">
        <v>334</v>
      </c>
      <c r="AG8" s="142" t="s">
        <v>335</v>
      </c>
      <c r="AH8" s="141" t="s">
        <v>336</v>
      </c>
      <c r="AI8" s="142" t="s">
        <v>331</v>
      </c>
      <c r="AJ8" s="142">
        <v>1450</v>
      </c>
      <c r="AK8" s="142">
        <v>1450</v>
      </c>
      <c r="AL8" s="142" t="s">
        <v>337</v>
      </c>
      <c r="AM8" s="142">
        <v>24166.31</v>
      </c>
      <c r="AN8" s="142">
        <v>522.4</v>
      </c>
      <c r="AO8" s="142">
        <v>24688.71</v>
      </c>
      <c r="AP8" s="142">
        <v>27519.86</v>
      </c>
      <c r="AQ8" s="142">
        <v>3581.7</v>
      </c>
      <c r="AR8" s="141">
        <v>31101.56</v>
      </c>
      <c r="AS8" s="141">
        <v>23735.69</v>
      </c>
      <c r="AT8" s="141">
        <v>3581.7</v>
      </c>
      <c r="AU8" s="141">
        <v>27317.39</v>
      </c>
      <c r="AV8" s="141">
        <v>58</v>
      </c>
      <c r="AW8" s="141"/>
      <c r="AX8" s="141"/>
      <c r="AY8" s="141"/>
      <c r="AZ8" s="141"/>
      <c r="BA8" s="142"/>
      <c r="BB8" s="142" t="s">
        <v>338</v>
      </c>
      <c r="BC8" s="142" t="s">
        <v>339</v>
      </c>
      <c r="BD8" s="142" t="s">
        <v>340</v>
      </c>
      <c r="BE8" s="142">
        <v>46674</v>
      </c>
      <c r="BF8" s="142" t="s">
        <v>293</v>
      </c>
      <c r="BG8" s="137" t="s">
        <v>404</v>
      </c>
      <c r="BH8" s="144" t="s">
        <v>263</v>
      </c>
      <c r="BI8" s="130" t="s">
        <v>100</v>
      </c>
      <c r="BJ8" s="144">
        <v>46176</v>
      </c>
      <c r="BK8" s="132" t="s">
        <v>104</v>
      </c>
      <c r="BL8" s="130"/>
      <c r="BM8" s="133"/>
      <c r="BN8" s="94" t="s">
        <v>223</v>
      </c>
      <c r="BO8" s="132"/>
      <c r="BP8" s="134"/>
      <c r="BQ8" s="146" t="s">
        <v>457</v>
      </c>
    </row>
    <row r="9" spans="1:69" ht="46" hidden="1" x14ac:dyDescent="0.35">
      <c r="A9" s="137">
        <v>5</v>
      </c>
      <c r="B9" s="137" t="s">
        <v>262</v>
      </c>
      <c r="C9" s="137" t="s">
        <v>257</v>
      </c>
      <c r="D9" s="137" t="s">
        <v>256</v>
      </c>
      <c r="E9" s="137" t="s">
        <v>277</v>
      </c>
      <c r="F9" s="137" t="s">
        <v>277</v>
      </c>
      <c r="G9" s="137" t="s">
        <v>265</v>
      </c>
      <c r="H9" s="137" t="s">
        <v>266</v>
      </c>
      <c r="I9" s="137">
        <v>62007</v>
      </c>
      <c r="J9" s="137" t="s">
        <v>278</v>
      </c>
      <c r="K9" s="137">
        <v>62007</v>
      </c>
      <c r="L9" s="137" t="s">
        <v>279</v>
      </c>
      <c r="M9" s="137" t="s">
        <v>280</v>
      </c>
      <c r="N9" s="137">
        <v>101323</v>
      </c>
      <c r="O9" s="137" t="s">
        <v>281</v>
      </c>
      <c r="P9" s="137">
        <v>139799</v>
      </c>
      <c r="Q9" s="137" t="s">
        <v>282</v>
      </c>
      <c r="R9" s="137" t="s">
        <v>283</v>
      </c>
      <c r="S9" s="137" t="s">
        <v>297</v>
      </c>
      <c r="T9" s="137" t="s">
        <v>297</v>
      </c>
      <c r="U9" s="137" t="s">
        <v>298</v>
      </c>
      <c r="V9" s="137" t="s">
        <v>286</v>
      </c>
      <c r="W9" s="137">
        <v>0</v>
      </c>
      <c r="X9" s="137" t="s">
        <v>295</v>
      </c>
      <c r="Y9" s="137">
        <v>17677549</v>
      </c>
      <c r="Z9" s="137" t="s">
        <v>299</v>
      </c>
      <c r="AA9" s="137" t="s">
        <v>345</v>
      </c>
      <c r="AB9" s="138">
        <v>36302</v>
      </c>
      <c r="AC9" s="137" t="s">
        <v>332</v>
      </c>
      <c r="AD9" s="137">
        <v>52</v>
      </c>
      <c r="AE9" s="137" t="s">
        <v>346</v>
      </c>
      <c r="AF9" s="137" t="s">
        <v>347</v>
      </c>
      <c r="AG9" s="137" t="s">
        <v>348</v>
      </c>
      <c r="AH9" s="137" t="s">
        <v>336</v>
      </c>
      <c r="AI9" s="137" t="s">
        <v>345</v>
      </c>
      <c r="AJ9" s="138">
        <v>0</v>
      </c>
      <c r="AK9" s="138">
        <v>0</v>
      </c>
      <c r="AL9" s="137" t="s">
        <v>337</v>
      </c>
      <c r="AM9" s="138">
        <v>34974.46</v>
      </c>
      <c r="AN9" s="138">
        <v>26.81</v>
      </c>
      <c r="AO9" s="138">
        <v>35001.269999999997</v>
      </c>
      <c r="AP9" s="138">
        <v>1617.36</v>
      </c>
      <c r="AQ9" s="138">
        <v>0</v>
      </c>
      <c r="AR9" s="138">
        <v>1617.36</v>
      </c>
      <c r="AS9" s="138">
        <v>1617.36</v>
      </c>
      <c r="AT9" s="138">
        <v>0</v>
      </c>
      <c r="AU9" s="138">
        <v>1617.36</v>
      </c>
      <c r="AV9" s="137">
        <v>54</v>
      </c>
      <c r="AW9" s="137"/>
      <c r="AX9" s="137"/>
      <c r="AY9" s="137"/>
      <c r="AZ9" s="137"/>
      <c r="BA9" s="137"/>
      <c r="BB9" s="137" t="s">
        <v>338</v>
      </c>
      <c r="BC9" s="137" t="s">
        <v>339</v>
      </c>
      <c r="BD9" s="137" t="s">
        <v>349</v>
      </c>
      <c r="BE9" s="138">
        <v>36302</v>
      </c>
      <c r="BF9" s="137" t="s">
        <v>297</v>
      </c>
      <c r="BG9" s="137" t="s">
        <v>405</v>
      </c>
      <c r="BH9" s="144" t="s">
        <v>263</v>
      </c>
      <c r="BI9" s="130" t="s">
        <v>100</v>
      </c>
      <c r="BJ9" s="144">
        <v>46176</v>
      </c>
      <c r="BK9" s="132" t="s">
        <v>104</v>
      </c>
      <c r="BL9" s="130"/>
      <c r="BM9" s="133"/>
      <c r="BN9" s="94" t="s">
        <v>223</v>
      </c>
      <c r="BO9" s="132"/>
      <c r="BP9" s="134"/>
      <c r="BQ9" s="146" t="s">
        <v>457</v>
      </c>
    </row>
    <row r="10" spans="1:69" ht="34.5" hidden="1" x14ac:dyDescent="0.35">
      <c r="A10" s="137">
        <v>6</v>
      </c>
      <c r="B10" s="137" t="s">
        <v>262</v>
      </c>
      <c r="C10" s="137" t="s">
        <v>257</v>
      </c>
      <c r="D10" s="137" t="s">
        <v>256</v>
      </c>
      <c r="E10" s="137" t="s">
        <v>277</v>
      </c>
      <c r="F10" s="137" t="s">
        <v>277</v>
      </c>
      <c r="G10" s="137" t="s">
        <v>265</v>
      </c>
      <c r="H10" s="137" t="s">
        <v>266</v>
      </c>
      <c r="I10" s="137">
        <v>62007</v>
      </c>
      <c r="J10" s="137" t="s">
        <v>278</v>
      </c>
      <c r="K10" s="137">
        <v>62007</v>
      </c>
      <c r="L10" s="137" t="s">
        <v>279</v>
      </c>
      <c r="M10" s="137" t="s">
        <v>280</v>
      </c>
      <c r="N10" s="137">
        <v>101323</v>
      </c>
      <c r="O10" s="137" t="s">
        <v>281</v>
      </c>
      <c r="P10" s="137">
        <v>139799</v>
      </c>
      <c r="Q10" s="137" t="s">
        <v>282</v>
      </c>
      <c r="R10" s="137" t="s">
        <v>300</v>
      </c>
      <c r="S10" s="137" t="s">
        <v>301</v>
      </c>
      <c r="T10" s="137" t="s">
        <v>301</v>
      </c>
      <c r="U10" s="137" t="s">
        <v>285</v>
      </c>
      <c r="V10" s="137" t="s">
        <v>286</v>
      </c>
      <c r="W10" s="137">
        <v>0</v>
      </c>
      <c r="X10" s="137" t="s">
        <v>287</v>
      </c>
      <c r="Y10" s="137">
        <v>28702028</v>
      </c>
      <c r="Z10" s="137" t="s">
        <v>302</v>
      </c>
      <c r="AA10" s="137" t="s">
        <v>350</v>
      </c>
      <c r="AB10" s="138">
        <v>36302</v>
      </c>
      <c r="AC10" s="137" t="s">
        <v>332</v>
      </c>
      <c r="AD10" s="137">
        <v>24</v>
      </c>
      <c r="AE10" s="137" t="s">
        <v>333</v>
      </c>
      <c r="AF10" s="137" t="s">
        <v>351</v>
      </c>
      <c r="AG10" s="137" t="s">
        <v>352</v>
      </c>
      <c r="AH10" s="137" t="s">
        <v>336</v>
      </c>
      <c r="AI10" s="137" t="s">
        <v>350</v>
      </c>
      <c r="AJ10" s="138">
        <v>1900</v>
      </c>
      <c r="AK10" s="138">
        <v>1900</v>
      </c>
      <c r="AL10" s="137" t="s">
        <v>337</v>
      </c>
      <c r="AM10" s="138">
        <v>5882.01</v>
      </c>
      <c r="AN10" s="138">
        <v>1246.94</v>
      </c>
      <c r="AO10" s="138">
        <v>7128.95</v>
      </c>
      <c r="AP10" s="138">
        <v>31231.303</v>
      </c>
      <c r="AQ10" s="138">
        <v>5690.06</v>
      </c>
      <c r="AR10" s="138">
        <v>36921.362999999998</v>
      </c>
      <c r="AS10" s="138">
        <v>31231.99</v>
      </c>
      <c r="AT10" s="138">
        <v>5690.06</v>
      </c>
      <c r="AU10" s="138">
        <v>36922.050000000003</v>
      </c>
      <c r="AV10" s="137">
        <v>57</v>
      </c>
      <c r="AW10" s="137"/>
      <c r="AX10" s="137"/>
      <c r="AY10" s="137"/>
      <c r="AZ10" s="137"/>
      <c r="BA10" s="137"/>
      <c r="BB10" s="137" t="s">
        <v>338</v>
      </c>
      <c r="BC10" s="137" t="s">
        <v>339</v>
      </c>
      <c r="BD10" s="137"/>
      <c r="BE10" s="138">
        <v>0</v>
      </c>
      <c r="BF10" s="137" t="s">
        <v>301</v>
      </c>
      <c r="BG10" s="137" t="s">
        <v>406</v>
      </c>
      <c r="BH10" s="144" t="s">
        <v>263</v>
      </c>
      <c r="BI10" s="130" t="s">
        <v>100</v>
      </c>
      <c r="BJ10" s="144">
        <v>46176</v>
      </c>
      <c r="BK10" s="132" t="s">
        <v>104</v>
      </c>
      <c r="BL10" s="130"/>
      <c r="BM10" s="133"/>
      <c r="BN10" s="94" t="s">
        <v>223</v>
      </c>
      <c r="BO10" s="132"/>
      <c r="BP10" s="134"/>
      <c r="BQ10" s="146" t="s">
        <v>457</v>
      </c>
    </row>
    <row r="11" spans="1:69" ht="34.5" hidden="1" x14ac:dyDescent="0.35">
      <c r="A11" s="137">
        <v>7</v>
      </c>
      <c r="B11" s="137" t="s">
        <v>262</v>
      </c>
      <c r="C11" s="137" t="s">
        <v>257</v>
      </c>
      <c r="D11" s="137" t="s">
        <v>256</v>
      </c>
      <c r="E11" s="137" t="s">
        <v>277</v>
      </c>
      <c r="F11" s="137" t="s">
        <v>277</v>
      </c>
      <c r="G11" s="137" t="s">
        <v>265</v>
      </c>
      <c r="H11" s="137" t="s">
        <v>266</v>
      </c>
      <c r="I11" s="137">
        <v>62007</v>
      </c>
      <c r="J11" s="137" t="s">
        <v>278</v>
      </c>
      <c r="K11" s="137">
        <v>62007</v>
      </c>
      <c r="L11" s="137" t="s">
        <v>279</v>
      </c>
      <c r="M11" s="137" t="s">
        <v>280</v>
      </c>
      <c r="N11" s="137">
        <v>101323</v>
      </c>
      <c r="O11" s="137" t="s">
        <v>281</v>
      </c>
      <c r="P11" s="137">
        <v>139799</v>
      </c>
      <c r="Q11" s="137" t="s">
        <v>282</v>
      </c>
      <c r="R11" s="137" t="s">
        <v>300</v>
      </c>
      <c r="S11" s="137" t="s">
        <v>303</v>
      </c>
      <c r="T11" s="137" t="s">
        <v>303</v>
      </c>
      <c r="U11" s="137" t="s">
        <v>285</v>
      </c>
      <c r="V11" s="137" t="s">
        <v>286</v>
      </c>
      <c r="W11" s="137">
        <v>0</v>
      </c>
      <c r="X11" s="137" t="s">
        <v>287</v>
      </c>
      <c r="Y11" s="137">
        <v>29549920</v>
      </c>
      <c r="Z11" s="139" t="s">
        <v>304</v>
      </c>
      <c r="AA11" s="137" t="s">
        <v>350</v>
      </c>
      <c r="AB11" s="138">
        <v>36302</v>
      </c>
      <c r="AC11" s="137" t="s">
        <v>332</v>
      </c>
      <c r="AD11" s="137">
        <v>24</v>
      </c>
      <c r="AE11" s="137" t="s">
        <v>333</v>
      </c>
      <c r="AF11" s="137" t="s">
        <v>351</v>
      </c>
      <c r="AG11" s="137" t="s">
        <v>352</v>
      </c>
      <c r="AH11" s="137" t="s">
        <v>336</v>
      </c>
      <c r="AI11" s="137" t="s">
        <v>350</v>
      </c>
      <c r="AJ11" s="138">
        <v>1900</v>
      </c>
      <c r="AK11" s="138">
        <v>1900</v>
      </c>
      <c r="AL11" s="137" t="s">
        <v>337</v>
      </c>
      <c r="AM11" s="138">
        <v>21246.32</v>
      </c>
      <c r="AN11" s="138">
        <v>5387.23</v>
      </c>
      <c r="AO11" s="138">
        <v>26633.55</v>
      </c>
      <c r="AP11" s="138">
        <v>15952.53</v>
      </c>
      <c r="AQ11" s="138">
        <v>1205.3699999999999</v>
      </c>
      <c r="AR11" s="138">
        <v>17157.900000000001</v>
      </c>
      <c r="AS11" s="138">
        <v>15952.68</v>
      </c>
      <c r="AT11" s="138">
        <v>1205.3699999999999</v>
      </c>
      <c r="AU11" s="138">
        <v>17158.05</v>
      </c>
      <c r="AV11" s="137">
        <v>57</v>
      </c>
      <c r="AW11" s="137"/>
      <c r="AX11" s="137"/>
      <c r="AY11" s="137"/>
      <c r="AZ11" s="137"/>
      <c r="BA11" s="137"/>
      <c r="BB11" s="137" t="s">
        <v>338</v>
      </c>
      <c r="BC11" s="137" t="s">
        <v>339</v>
      </c>
      <c r="BD11" s="137"/>
      <c r="BE11" s="138">
        <v>0</v>
      </c>
      <c r="BF11" s="137" t="s">
        <v>303</v>
      </c>
      <c r="BG11" s="137" t="s">
        <v>407</v>
      </c>
      <c r="BH11" s="144" t="s">
        <v>263</v>
      </c>
      <c r="BI11" s="130" t="s">
        <v>100</v>
      </c>
      <c r="BJ11" s="144">
        <v>46176</v>
      </c>
      <c r="BK11" s="132" t="s">
        <v>104</v>
      </c>
      <c r="BL11" s="130"/>
      <c r="BM11" s="133"/>
      <c r="BN11" s="94" t="s">
        <v>223</v>
      </c>
      <c r="BO11" s="132"/>
      <c r="BP11" s="134"/>
      <c r="BQ11" s="146" t="s">
        <v>457</v>
      </c>
    </row>
    <row r="12" spans="1:69" ht="52" x14ac:dyDescent="0.35">
      <c r="A12" s="137">
        <v>8</v>
      </c>
      <c r="B12" s="137" t="s">
        <v>262</v>
      </c>
      <c r="C12" s="137" t="s">
        <v>257</v>
      </c>
      <c r="D12" s="137" t="s">
        <v>256</v>
      </c>
      <c r="E12" s="137" t="s">
        <v>277</v>
      </c>
      <c r="F12" s="137" t="s">
        <v>277</v>
      </c>
      <c r="G12" s="137" t="s">
        <v>265</v>
      </c>
      <c r="H12" s="137" t="s">
        <v>266</v>
      </c>
      <c r="I12" s="137">
        <v>62007</v>
      </c>
      <c r="J12" s="137" t="s">
        <v>278</v>
      </c>
      <c r="K12" s="137">
        <v>62007</v>
      </c>
      <c r="L12" s="137" t="s">
        <v>279</v>
      </c>
      <c r="M12" s="137" t="s">
        <v>280</v>
      </c>
      <c r="N12" s="137">
        <v>101323</v>
      </c>
      <c r="O12" s="137" t="s">
        <v>281</v>
      </c>
      <c r="P12" s="137">
        <v>139799</v>
      </c>
      <c r="Q12" s="137" t="s">
        <v>282</v>
      </c>
      <c r="R12" s="137" t="s">
        <v>305</v>
      </c>
      <c r="S12" s="137" t="s">
        <v>306</v>
      </c>
      <c r="T12" s="137" t="s">
        <v>306</v>
      </c>
      <c r="U12" s="137" t="s">
        <v>307</v>
      </c>
      <c r="V12" s="137" t="s">
        <v>286</v>
      </c>
      <c r="W12" s="137">
        <v>541</v>
      </c>
      <c r="X12" s="137" t="s">
        <v>308</v>
      </c>
      <c r="Y12" s="137">
        <v>351163225</v>
      </c>
      <c r="Z12" s="137" t="s">
        <v>309</v>
      </c>
      <c r="AA12" s="137" t="s">
        <v>353</v>
      </c>
      <c r="AB12" s="138">
        <v>41952</v>
      </c>
      <c r="AC12" s="137" t="s">
        <v>332</v>
      </c>
      <c r="AD12" s="137">
        <v>24</v>
      </c>
      <c r="AE12" s="137" t="s">
        <v>346</v>
      </c>
      <c r="AF12" s="137" t="s">
        <v>354</v>
      </c>
      <c r="AG12" s="137" t="s">
        <v>355</v>
      </c>
      <c r="AH12" s="137" t="s">
        <v>356</v>
      </c>
      <c r="AI12" s="137" t="s">
        <v>357</v>
      </c>
      <c r="AJ12" s="138">
        <v>2557</v>
      </c>
      <c r="AK12" s="138">
        <v>2250</v>
      </c>
      <c r="AL12" s="137" t="s">
        <v>358</v>
      </c>
      <c r="AM12" s="138">
        <v>23671.11</v>
      </c>
      <c r="AN12" s="138">
        <v>10385.89</v>
      </c>
      <c r="AO12" s="138">
        <v>34057</v>
      </c>
      <c r="AP12" s="138">
        <v>18280.89</v>
      </c>
      <c r="AQ12" s="138">
        <v>1969.11</v>
      </c>
      <c r="AR12" s="138">
        <v>20250</v>
      </c>
      <c r="AS12" s="138">
        <v>18280.89</v>
      </c>
      <c r="AT12" s="138">
        <v>1969.11</v>
      </c>
      <c r="AU12" s="138">
        <v>20250</v>
      </c>
      <c r="AV12" s="137">
        <v>38</v>
      </c>
      <c r="AW12" s="137"/>
      <c r="AX12" s="137"/>
      <c r="AY12" s="137"/>
      <c r="AZ12" s="137"/>
      <c r="BA12" s="137"/>
      <c r="BB12" s="137" t="s">
        <v>338</v>
      </c>
      <c r="BC12" s="137" t="s">
        <v>339</v>
      </c>
      <c r="BD12" s="137" t="s">
        <v>359</v>
      </c>
      <c r="BE12" s="138">
        <v>41952</v>
      </c>
      <c r="BF12" s="137" t="s">
        <v>306</v>
      </c>
      <c r="BG12" s="137" t="s">
        <v>408</v>
      </c>
      <c r="BH12" s="144" t="s">
        <v>263</v>
      </c>
      <c r="BI12" s="130" t="s">
        <v>100</v>
      </c>
      <c r="BJ12" s="144">
        <v>46176</v>
      </c>
      <c r="BK12" s="132" t="s">
        <v>103</v>
      </c>
      <c r="BL12" s="130" t="s">
        <v>108</v>
      </c>
      <c r="BM12" s="133" t="s">
        <v>180</v>
      </c>
      <c r="BN12" s="132" t="s">
        <v>221</v>
      </c>
      <c r="BO12" s="132">
        <v>22250</v>
      </c>
      <c r="BP12" s="134" t="s">
        <v>182</v>
      </c>
      <c r="BQ12" s="69" t="s">
        <v>458</v>
      </c>
    </row>
    <row r="13" spans="1:69" ht="39" x14ac:dyDescent="0.35">
      <c r="A13" s="137">
        <v>9</v>
      </c>
      <c r="B13" s="137" t="s">
        <v>262</v>
      </c>
      <c r="C13" s="137" t="s">
        <v>257</v>
      </c>
      <c r="D13" s="137" t="s">
        <v>256</v>
      </c>
      <c r="E13" s="137" t="s">
        <v>277</v>
      </c>
      <c r="F13" s="137" t="s">
        <v>277</v>
      </c>
      <c r="G13" s="137" t="s">
        <v>265</v>
      </c>
      <c r="H13" s="137" t="s">
        <v>266</v>
      </c>
      <c r="I13" s="137">
        <v>62007</v>
      </c>
      <c r="J13" s="137" t="s">
        <v>278</v>
      </c>
      <c r="K13" s="137">
        <v>62007</v>
      </c>
      <c r="L13" s="137" t="s">
        <v>279</v>
      </c>
      <c r="M13" s="137" t="s">
        <v>280</v>
      </c>
      <c r="N13" s="137">
        <v>101323</v>
      </c>
      <c r="O13" s="137" t="s">
        <v>281</v>
      </c>
      <c r="P13" s="137">
        <v>139799</v>
      </c>
      <c r="Q13" s="137" t="s">
        <v>282</v>
      </c>
      <c r="R13" s="137" t="s">
        <v>305</v>
      </c>
      <c r="S13" s="137" t="s">
        <v>310</v>
      </c>
      <c r="T13" s="137" t="s">
        <v>310</v>
      </c>
      <c r="U13" s="137" t="s">
        <v>307</v>
      </c>
      <c r="V13" s="137" t="s">
        <v>286</v>
      </c>
      <c r="W13" s="137">
        <v>541</v>
      </c>
      <c r="X13" s="137" t="s">
        <v>308</v>
      </c>
      <c r="Y13" s="137">
        <v>351163306</v>
      </c>
      <c r="Z13" s="137" t="s">
        <v>311</v>
      </c>
      <c r="AA13" s="137" t="s">
        <v>353</v>
      </c>
      <c r="AB13" s="138">
        <v>41952</v>
      </c>
      <c r="AC13" s="137" t="s">
        <v>332</v>
      </c>
      <c r="AD13" s="137">
        <v>24</v>
      </c>
      <c r="AE13" s="137" t="s">
        <v>346</v>
      </c>
      <c r="AF13" s="137" t="s">
        <v>354</v>
      </c>
      <c r="AG13" s="137" t="s">
        <v>355</v>
      </c>
      <c r="AH13" s="137" t="s">
        <v>356</v>
      </c>
      <c r="AI13" s="137" t="s">
        <v>357</v>
      </c>
      <c r="AJ13" s="138">
        <v>2557</v>
      </c>
      <c r="AK13" s="138">
        <v>2250</v>
      </c>
      <c r="AL13" s="137" t="s">
        <v>360</v>
      </c>
      <c r="AM13" s="138">
        <v>37582.58</v>
      </c>
      <c r="AN13" s="138">
        <v>12224.42</v>
      </c>
      <c r="AO13" s="138">
        <v>49807</v>
      </c>
      <c r="AP13" s="138">
        <v>4369.42</v>
      </c>
      <c r="AQ13" s="138">
        <v>130.58000000000001</v>
      </c>
      <c r="AR13" s="138">
        <v>4500</v>
      </c>
      <c r="AS13" s="138">
        <v>4369.42</v>
      </c>
      <c r="AT13" s="138">
        <v>130.58000000000001</v>
      </c>
      <c r="AU13" s="138">
        <v>4500</v>
      </c>
      <c r="AV13" s="137">
        <v>38</v>
      </c>
      <c r="AW13" s="137"/>
      <c r="AX13" s="137"/>
      <c r="AY13" s="137"/>
      <c r="AZ13" s="137"/>
      <c r="BA13" s="137"/>
      <c r="BB13" s="137" t="s">
        <v>338</v>
      </c>
      <c r="BC13" s="137" t="s">
        <v>339</v>
      </c>
      <c r="BD13" s="137" t="s">
        <v>361</v>
      </c>
      <c r="BE13" s="138">
        <v>41952</v>
      </c>
      <c r="BF13" s="137" t="s">
        <v>310</v>
      </c>
      <c r="BG13" s="137" t="s">
        <v>409</v>
      </c>
      <c r="BH13" s="144" t="s">
        <v>263</v>
      </c>
      <c r="BI13" s="130" t="s">
        <v>100</v>
      </c>
      <c r="BJ13" s="144">
        <v>46176</v>
      </c>
      <c r="BK13" s="132" t="s">
        <v>103</v>
      </c>
      <c r="BL13" s="130" t="s">
        <v>108</v>
      </c>
      <c r="BM13" s="133" t="s">
        <v>180</v>
      </c>
      <c r="BN13" s="132" t="s">
        <v>221</v>
      </c>
      <c r="BO13" s="132">
        <v>2250</v>
      </c>
      <c r="BP13" s="134" t="s">
        <v>183</v>
      </c>
      <c r="BQ13" s="69" t="s">
        <v>459</v>
      </c>
    </row>
    <row r="14" spans="1:69" ht="23" hidden="1" x14ac:dyDescent="0.35">
      <c r="A14" s="137">
        <v>10</v>
      </c>
      <c r="B14" s="137" t="s">
        <v>262</v>
      </c>
      <c r="C14" s="137" t="s">
        <v>257</v>
      </c>
      <c r="D14" s="137" t="s">
        <v>256</v>
      </c>
      <c r="E14" s="137" t="s">
        <v>277</v>
      </c>
      <c r="F14" s="137" t="s">
        <v>277</v>
      </c>
      <c r="G14" s="137" t="s">
        <v>265</v>
      </c>
      <c r="H14" s="137" t="s">
        <v>266</v>
      </c>
      <c r="I14" s="137">
        <v>62392</v>
      </c>
      <c r="J14" s="137" t="s">
        <v>312</v>
      </c>
      <c r="K14" s="137">
        <v>62392</v>
      </c>
      <c r="L14" s="137" t="s">
        <v>270</v>
      </c>
      <c r="M14" s="137" t="s">
        <v>313</v>
      </c>
      <c r="N14" s="137">
        <v>109275</v>
      </c>
      <c r="O14" s="137" t="s">
        <v>314</v>
      </c>
      <c r="P14" s="137">
        <v>149905</v>
      </c>
      <c r="Q14" s="137" t="s">
        <v>315</v>
      </c>
      <c r="R14" s="137" t="s">
        <v>305</v>
      </c>
      <c r="S14" s="137" t="s">
        <v>316</v>
      </c>
      <c r="T14" s="137" t="s">
        <v>316</v>
      </c>
      <c r="U14" s="137" t="s">
        <v>317</v>
      </c>
      <c r="V14" s="137" t="s">
        <v>286</v>
      </c>
      <c r="W14" s="137">
        <v>541</v>
      </c>
      <c r="X14" s="137" t="s">
        <v>287</v>
      </c>
      <c r="Y14" s="137">
        <v>352168588</v>
      </c>
      <c r="Z14" s="137" t="s">
        <v>318</v>
      </c>
      <c r="AA14" s="137" t="s">
        <v>362</v>
      </c>
      <c r="AB14" s="138">
        <v>42000</v>
      </c>
      <c r="AC14" s="137" t="s">
        <v>363</v>
      </c>
      <c r="AD14" s="137">
        <v>24</v>
      </c>
      <c r="AE14" s="137" t="s">
        <v>346</v>
      </c>
      <c r="AF14" s="137" t="s">
        <v>364</v>
      </c>
      <c r="AG14" s="137" t="s">
        <v>365</v>
      </c>
      <c r="AH14" s="137" t="s">
        <v>356</v>
      </c>
      <c r="AI14" s="137" t="s">
        <v>366</v>
      </c>
      <c r="AJ14" s="138">
        <v>2240</v>
      </c>
      <c r="AK14" s="138">
        <v>2240</v>
      </c>
      <c r="AL14" s="137" t="s">
        <v>367</v>
      </c>
      <c r="AM14" s="138">
        <v>19476.57</v>
      </c>
      <c r="AN14" s="138">
        <v>9643.43</v>
      </c>
      <c r="AO14" s="138">
        <v>29120</v>
      </c>
      <c r="AP14" s="138">
        <v>22523.43</v>
      </c>
      <c r="AQ14" s="138">
        <v>2991.57</v>
      </c>
      <c r="AR14" s="138">
        <v>25515</v>
      </c>
      <c r="AS14" s="138">
        <v>22523.43</v>
      </c>
      <c r="AT14" s="138">
        <v>2991.57</v>
      </c>
      <c r="AU14" s="138">
        <v>25515</v>
      </c>
      <c r="AV14" s="137">
        <v>34</v>
      </c>
      <c r="AW14" s="137"/>
      <c r="AX14" s="137"/>
      <c r="AY14" s="137"/>
      <c r="AZ14" s="137"/>
      <c r="BA14" s="137"/>
      <c r="BB14" s="137" t="s">
        <v>338</v>
      </c>
      <c r="BC14" s="137" t="s">
        <v>339</v>
      </c>
      <c r="BD14" s="137" t="s">
        <v>359</v>
      </c>
      <c r="BE14" s="138">
        <v>42000</v>
      </c>
      <c r="BF14" s="137" t="s">
        <v>316</v>
      </c>
      <c r="BG14" s="137" t="s">
        <v>410</v>
      </c>
      <c r="BH14" s="144" t="s">
        <v>263</v>
      </c>
      <c r="BI14" s="130" t="s">
        <v>100</v>
      </c>
      <c r="BJ14" s="131">
        <v>46177</v>
      </c>
      <c r="BK14" s="132" t="s">
        <v>104</v>
      </c>
      <c r="BL14" s="130"/>
      <c r="BM14" s="133"/>
      <c r="BN14" s="132" t="s">
        <v>223</v>
      </c>
      <c r="BO14" s="132"/>
      <c r="BP14" s="134"/>
      <c r="BQ14" s="146" t="s">
        <v>457</v>
      </c>
    </row>
    <row r="15" spans="1:69" ht="23" hidden="1" x14ac:dyDescent="0.35">
      <c r="A15" s="137">
        <v>11</v>
      </c>
      <c r="B15" s="137" t="s">
        <v>262</v>
      </c>
      <c r="C15" s="137" t="s">
        <v>257</v>
      </c>
      <c r="D15" s="137" t="s">
        <v>256</v>
      </c>
      <c r="E15" s="137" t="s">
        <v>277</v>
      </c>
      <c r="F15" s="137" t="s">
        <v>277</v>
      </c>
      <c r="G15" s="137" t="s">
        <v>265</v>
      </c>
      <c r="H15" s="137" t="s">
        <v>266</v>
      </c>
      <c r="I15" s="137">
        <v>62392</v>
      </c>
      <c r="J15" s="137" t="s">
        <v>312</v>
      </c>
      <c r="K15" s="137">
        <v>62392</v>
      </c>
      <c r="L15" s="137" t="s">
        <v>270</v>
      </c>
      <c r="M15" s="137" t="s">
        <v>313</v>
      </c>
      <c r="N15" s="137">
        <v>109275</v>
      </c>
      <c r="O15" s="137" t="s">
        <v>314</v>
      </c>
      <c r="P15" s="137">
        <v>149905</v>
      </c>
      <c r="Q15" s="137" t="s">
        <v>315</v>
      </c>
      <c r="R15" s="137" t="s">
        <v>305</v>
      </c>
      <c r="S15" s="137" t="s">
        <v>319</v>
      </c>
      <c r="T15" s="137" t="s">
        <v>319</v>
      </c>
      <c r="U15" s="137" t="s">
        <v>317</v>
      </c>
      <c r="V15" s="137" t="s">
        <v>286</v>
      </c>
      <c r="W15" s="137">
        <v>541</v>
      </c>
      <c r="X15" s="137" t="s">
        <v>320</v>
      </c>
      <c r="Y15" s="137">
        <v>353340677</v>
      </c>
      <c r="Z15" s="137" t="s">
        <v>321</v>
      </c>
      <c r="AA15" s="137" t="s">
        <v>368</v>
      </c>
      <c r="AB15" s="138">
        <v>42000</v>
      </c>
      <c r="AC15" s="137" t="s">
        <v>363</v>
      </c>
      <c r="AD15" s="137">
        <v>24</v>
      </c>
      <c r="AE15" s="137" t="s">
        <v>346</v>
      </c>
      <c r="AF15" s="137" t="s">
        <v>369</v>
      </c>
      <c r="AG15" s="137" t="s">
        <v>370</v>
      </c>
      <c r="AH15" s="137" t="s">
        <v>356</v>
      </c>
      <c r="AI15" s="137" t="s">
        <v>371</v>
      </c>
      <c r="AJ15" s="138">
        <v>2240</v>
      </c>
      <c r="AK15" s="138">
        <v>2240</v>
      </c>
      <c r="AL15" s="137" t="s">
        <v>372</v>
      </c>
      <c r="AM15" s="138">
        <v>20472.11</v>
      </c>
      <c r="AN15" s="138">
        <v>8647.89</v>
      </c>
      <c r="AO15" s="138">
        <v>29120</v>
      </c>
      <c r="AP15" s="138">
        <v>21527.89</v>
      </c>
      <c r="AQ15" s="138">
        <v>2735.11</v>
      </c>
      <c r="AR15" s="138">
        <v>24263</v>
      </c>
      <c r="AS15" s="138">
        <v>21527.89</v>
      </c>
      <c r="AT15" s="138">
        <v>2735.11</v>
      </c>
      <c r="AU15" s="138">
        <v>24263</v>
      </c>
      <c r="AV15" s="137">
        <v>32</v>
      </c>
      <c r="AW15" s="137"/>
      <c r="AX15" s="137"/>
      <c r="AY15" s="137"/>
      <c r="AZ15" s="137"/>
      <c r="BA15" s="137"/>
      <c r="BB15" s="137" t="s">
        <v>338</v>
      </c>
      <c r="BC15" s="137" t="s">
        <v>339</v>
      </c>
      <c r="BD15" s="137" t="s">
        <v>373</v>
      </c>
      <c r="BE15" s="138">
        <v>42000</v>
      </c>
      <c r="BF15" s="137" t="s">
        <v>319</v>
      </c>
      <c r="BG15" s="137" t="s">
        <v>411</v>
      </c>
      <c r="BH15" s="144" t="s">
        <v>263</v>
      </c>
      <c r="BI15" s="130" t="s">
        <v>100</v>
      </c>
      <c r="BJ15" s="131">
        <v>46177</v>
      </c>
      <c r="BK15" s="132" t="s">
        <v>104</v>
      </c>
      <c r="BL15" s="130"/>
      <c r="BM15" s="133"/>
      <c r="BN15" s="132" t="s">
        <v>223</v>
      </c>
      <c r="BO15" s="132"/>
      <c r="BP15" s="134"/>
      <c r="BQ15" s="146" t="s">
        <v>457</v>
      </c>
    </row>
    <row r="16" spans="1:69" ht="23" hidden="1" x14ac:dyDescent="0.35">
      <c r="A16" s="137">
        <v>12</v>
      </c>
      <c r="B16" s="137" t="s">
        <v>262</v>
      </c>
      <c r="C16" s="137" t="s">
        <v>257</v>
      </c>
      <c r="D16" s="137" t="s">
        <v>256</v>
      </c>
      <c r="E16" s="137" t="s">
        <v>277</v>
      </c>
      <c r="F16" s="137" t="s">
        <v>277</v>
      </c>
      <c r="G16" s="137" t="s">
        <v>265</v>
      </c>
      <c r="H16" s="137" t="s">
        <v>266</v>
      </c>
      <c r="I16" s="137">
        <v>62392</v>
      </c>
      <c r="J16" s="137" t="s">
        <v>312</v>
      </c>
      <c r="K16" s="137">
        <v>62392</v>
      </c>
      <c r="L16" s="137" t="s">
        <v>270</v>
      </c>
      <c r="M16" s="137" t="s">
        <v>313</v>
      </c>
      <c r="N16" s="137">
        <v>109275</v>
      </c>
      <c r="O16" s="137" t="s">
        <v>314</v>
      </c>
      <c r="P16" s="137">
        <v>149905</v>
      </c>
      <c r="Q16" s="137" t="s">
        <v>315</v>
      </c>
      <c r="R16" s="137" t="s">
        <v>305</v>
      </c>
      <c r="S16" s="137" t="s">
        <v>322</v>
      </c>
      <c r="T16" s="137" t="s">
        <v>322</v>
      </c>
      <c r="U16" s="137" t="s">
        <v>317</v>
      </c>
      <c r="V16" s="137" t="s">
        <v>286</v>
      </c>
      <c r="W16" s="137">
        <v>541</v>
      </c>
      <c r="X16" s="137" t="s">
        <v>320</v>
      </c>
      <c r="Y16" s="137">
        <v>353633717</v>
      </c>
      <c r="Z16" s="137" t="s">
        <v>323</v>
      </c>
      <c r="AA16" s="137" t="s">
        <v>374</v>
      </c>
      <c r="AB16" s="138">
        <v>42000</v>
      </c>
      <c r="AC16" s="137" t="s">
        <v>363</v>
      </c>
      <c r="AD16" s="137">
        <v>24</v>
      </c>
      <c r="AE16" s="137" t="s">
        <v>346</v>
      </c>
      <c r="AF16" s="137" t="s">
        <v>375</v>
      </c>
      <c r="AG16" s="137" t="s">
        <v>376</v>
      </c>
      <c r="AH16" s="137" t="s">
        <v>356</v>
      </c>
      <c r="AI16" s="137" t="s">
        <v>377</v>
      </c>
      <c r="AJ16" s="138">
        <v>2240</v>
      </c>
      <c r="AK16" s="138">
        <v>2240</v>
      </c>
      <c r="AL16" s="137" t="s">
        <v>378</v>
      </c>
      <c r="AM16" s="138">
        <v>7195.93</v>
      </c>
      <c r="AN16" s="138">
        <v>4004.07</v>
      </c>
      <c r="AO16" s="138">
        <v>11200</v>
      </c>
      <c r="AP16" s="138">
        <v>34804.07</v>
      </c>
      <c r="AQ16" s="138">
        <v>7727.93</v>
      </c>
      <c r="AR16" s="138">
        <v>42532</v>
      </c>
      <c r="AS16" s="138">
        <v>34804.07</v>
      </c>
      <c r="AT16" s="138">
        <v>7727.93</v>
      </c>
      <c r="AU16" s="138">
        <v>42532</v>
      </c>
      <c r="AV16" s="137">
        <v>30</v>
      </c>
      <c r="AW16" s="137"/>
      <c r="AX16" s="137"/>
      <c r="AY16" s="137"/>
      <c r="AZ16" s="137"/>
      <c r="BA16" s="137"/>
      <c r="BB16" s="137" t="s">
        <v>338</v>
      </c>
      <c r="BC16" s="137" t="s">
        <v>339</v>
      </c>
      <c r="BD16" s="137" t="s">
        <v>379</v>
      </c>
      <c r="BE16" s="138">
        <v>42000</v>
      </c>
      <c r="BF16" s="137" t="s">
        <v>322</v>
      </c>
      <c r="BG16" s="137" t="s">
        <v>412</v>
      </c>
      <c r="BH16" s="144" t="s">
        <v>263</v>
      </c>
      <c r="BI16" s="130" t="s">
        <v>100</v>
      </c>
      <c r="BJ16" s="131">
        <v>46177</v>
      </c>
      <c r="BK16" s="132" t="s">
        <v>104</v>
      </c>
      <c r="BL16" s="130"/>
      <c r="BM16" s="133"/>
      <c r="BN16" s="132" t="s">
        <v>223</v>
      </c>
      <c r="BO16" s="132"/>
      <c r="BP16" s="134"/>
      <c r="BQ16" s="146" t="s">
        <v>457</v>
      </c>
    </row>
    <row r="17" spans="1:69" ht="23" hidden="1" x14ac:dyDescent="0.35">
      <c r="A17" s="137">
        <v>13</v>
      </c>
      <c r="B17" s="137" t="s">
        <v>262</v>
      </c>
      <c r="C17" s="137" t="s">
        <v>257</v>
      </c>
      <c r="D17" s="137" t="s">
        <v>256</v>
      </c>
      <c r="E17" s="137" t="s">
        <v>277</v>
      </c>
      <c r="F17" s="137" t="s">
        <v>277</v>
      </c>
      <c r="G17" s="137" t="s">
        <v>265</v>
      </c>
      <c r="H17" s="137" t="s">
        <v>266</v>
      </c>
      <c r="I17" s="137">
        <v>62392</v>
      </c>
      <c r="J17" s="137" t="s">
        <v>312</v>
      </c>
      <c r="K17" s="137">
        <v>62392</v>
      </c>
      <c r="L17" s="137" t="s">
        <v>270</v>
      </c>
      <c r="M17" s="137" t="s">
        <v>313</v>
      </c>
      <c r="N17" s="137">
        <v>109275</v>
      </c>
      <c r="O17" s="137" t="s">
        <v>314</v>
      </c>
      <c r="P17" s="137">
        <v>149905</v>
      </c>
      <c r="Q17" s="137" t="s">
        <v>315</v>
      </c>
      <c r="R17" s="137" t="s">
        <v>324</v>
      </c>
      <c r="S17" s="137" t="s">
        <v>316</v>
      </c>
      <c r="T17" s="137" t="s">
        <v>316</v>
      </c>
      <c r="U17" s="137" t="s">
        <v>317</v>
      </c>
      <c r="V17" s="137" t="s">
        <v>286</v>
      </c>
      <c r="W17" s="137">
        <v>0</v>
      </c>
      <c r="X17" s="137" t="s">
        <v>325</v>
      </c>
      <c r="Y17" s="137">
        <v>354158005</v>
      </c>
      <c r="Z17" s="137" t="s">
        <v>326</v>
      </c>
      <c r="AA17" s="137" t="s">
        <v>380</v>
      </c>
      <c r="AB17" s="138">
        <v>30000</v>
      </c>
      <c r="AC17" s="137" t="s">
        <v>363</v>
      </c>
      <c r="AD17" s="137">
        <v>18</v>
      </c>
      <c r="AE17" s="137" t="s">
        <v>381</v>
      </c>
      <c r="AF17" s="137" t="s">
        <v>364</v>
      </c>
      <c r="AG17" s="137" t="s">
        <v>365</v>
      </c>
      <c r="AH17" s="137" t="s">
        <v>356</v>
      </c>
      <c r="AI17" s="137" t="s">
        <v>382</v>
      </c>
      <c r="AJ17" s="138">
        <v>2020</v>
      </c>
      <c r="AK17" s="138">
        <v>2020</v>
      </c>
      <c r="AL17" s="137" t="s">
        <v>383</v>
      </c>
      <c r="AM17" s="138">
        <v>15434.89</v>
      </c>
      <c r="AN17" s="138">
        <v>4765.1099999999997</v>
      </c>
      <c r="AO17" s="138">
        <v>20200</v>
      </c>
      <c r="AP17" s="138">
        <v>14565.11</v>
      </c>
      <c r="AQ17" s="138">
        <v>1409.89</v>
      </c>
      <c r="AR17" s="138">
        <v>15975</v>
      </c>
      <c r="AS17" s="138">
        <v>14565.11</v>
      </c>
      <c r="AT17" s="138">
        <v>1409.89</v>
      </c>
      <c r="AU17" s="138">
        <v>15975</v>
      </c>
      <c r="AV17" s="137">
        <v>29</v>
      </c>
      <c r="AW17" s="137"/>
      <c r="AX17" s="137"/>
      <c r="AY17" s="137"/>
      <c r="AZ17" s="137"/>
      <c r="BA17" s="137"/>
      <c r="BB17" s="137" t="s">
        <v>338</v>
      </c>
      <c r="BC17" s="137" t="s">
        <v>339</v>
      </c>
      <c r="BD17" s="137" t="s">
        <v>359</v>
      </c>
      <c r="BE17" s="138">
        <v>30000</v>
      </c>
      <c r="BF17" s="137" t="s">
        <v>316</v>
      </c>
      <c r="BG17" s="137" t="s">
        <v>410</v>
      </c>
      <c r="BH17" s="144" t="s">
        <v>263</v>
      </c>
      <c r="BI17" s="130" t="s">
        <v>100</v>
      </c>
      <c r="BJ17" s="131">
        <v>46177</v>
      </c>
      <c r="BK17" s="132" t="s">
        <v>104</v>
      </c>
      <c r="BL17" s="130"/>
      <c r="BM17" s="133"/>
      <c r="BN17" s="132" t="s">
        <v>223</v>
      </c>
      <c r="BO17" s="132"/>
      <c r="BP17" s="134"/>
      <c r="BQ17" s="146" t="s">
        <v>457</v>
      </c>
    </row>
    <row r="18" spans="1:69" ht="39" x14ac:dyDescent="0.35">
      <c r="A18" s="137">
        <v>14</v>
      </c>
      <c r="B18" s="137" t="s">
        <v>262</v>
      </c>
      <c r="C18" s="137" t="s">
        <v>257</v>
      </c>
      <c r="D18" s="137" t="s">
        <v>256</v>
      </c>
      <c r="E18" s="137" t="s">
        <v>277</v>
      </c>
      <c r="F18" s="137" t="s">
        <v>277</v>
      </c>
      <c r="G18" s="137" t="s">
        <v>265</v>
      </c>
      <c r="H18" s="137" t="s">
        <v>266</v>
      </c>
      <c r="I18" s="137">
        <v>62007</v>
      </c>
      <c r="J18" s="137" t="s">
        <v>278</v>
      </c>
      <c r="K18" s="137">
        <v>62007</v>
      </c>
      <c r="L18" s="137" t="s">
        <v>279</v>
      </c>
      <c r="M18" s="137" t="s">
        <v>280</v>
      </c>
      <c r="N18" s="137">
        <v>101323</v>
      </c>
      <c r="O18" s="137" t="s">
        <v>281</v>
      </c>
      <c r="P18" s="137">
        <v>139799</v>
      </c>
      <c r="Q18" s="137" t="s">
        <v>282</v>
      </c>
      <c r="R18" s="137" t="s">
        <v>324</v>
      </c>
      <c r="S18" s="137" t="s">
        <v>306</v>
      </c>
      <c r="T18" s="137" t="s">
        <v>306</v>
      </c>
      <c r="U18" s="137" t="s">
        <v>307</v>
      </c>
      <c r="V18" s="137" t="s">
        <v>286</v>
      </c>
      <c r="W18" s="137">
        <v>0</v>
      </c>
      <c r="X18" s="137" t="s">
        <v>287</v>
      </c>
      <c r="Y18" s="137">
        <v>355281191</v>
      </c>
      <c r="Z18" s="137" t="s">
        <v>309</v>
      </c>
      <c r="AA18" s="137" t="s">
        <v>384</v>
      </c>
      <c r="AB18" s="138">
        <v>30000</v>
      </c>
      <c r="AC18" s="137" t="s">
        <v>332</v>
      </c>
      <c r="AD18" s="137">
        <v>18</v>
      </c>
      <c r="AE18" s="137" t="s">
        <v>381</v>
      </c>
      <c r="AF18" s="137" t="s">
        <v>354</v>
      </c>
      <c r="AG18" s="137" t="s">
        <v>355</v>
      </c>
      <c r="AH18" s="137" t="s">
        <v>356</v>
      </c>
      <c r="AI18" s="137" t="s">
        <v>385</v>
      </c>
      <c r="AJ18" s="138">
        <v>2020</v>
      </c>
      <c r="AK18" s="138">
        <v>2020</v>
      </c>
      <c r="AL18" s="137" t="s">
        <v>386</v>
      </c>
      <c r="AM18" s="138">
        <v>4406.76</v>
      </c>
      <c r="AN18" s="138">
        <v>1653.24</v>
      </c>
      <c r="AO18" s="138">
        <v>6060</v>
      </c>
      <c r="AP18" s="138">
        <v>25593.24</v>
      </c>
      <c r="AQ18" s="138">
        <v>4483.76</v>
      </c>
      <c r="AR18" s="138">
        <v>30077</v>
      </c>
      <c r="AS18" s="138">
        <v>25593.24</v>
      </c>
      <c r="AT18" s="138">
        <v>4483.76</v>
      </c>
      <c r="AU18" s="138">
        <v>30077</v>
      </c>
      <c r="AV18" s="137">
        <v>27</v>
      </c>
      <c r="AW18" s="137"/>
      <c r="AX18" s="137"/>
      <c r="AY18" s="137"/>
      <c r="AZ18" s="137"/>
      <c r="BA18" s="137"/>
      <c r="BB18" s="137" t="s">
        <v>338</v>
      </c>
      <c r="BC18" s="137" t="s">
        <v>339</v>
      </c>
      <c r="BD18" s="137" t="s">
        <v>379</v>
      </c>
      <c r="BE18" s="138">
        <v>30000</v>
      </c>
      <c r="BF18" s="137" t="s">
        <v>306</v>
      </c>
      <c r="BG18" s="137" t="s">
        <v>408</v>
      </c>
      <c r="BH18" s="144" t="s">
        <v>263</v>
      </c>
      <c r="BI18" s="130" t="s">
        <v>100</v>
      </c>
      <c r="BJ18" s="144">
        <v>46176</v>
      </c>
      <c r="BK18" s="132" t="s">
        <v>103</v>
      </c>
      <c r="BL18" s="130" t="s">
        <v>108</v>
      </c>
      <c r="BM18" s="133" t="s">
        <v>181</v>
      </c>
      <c r="BN18" s="132" t="s">
        <v>221</v>
      </c>
      <c r="BO18" s="132">
        <v>4040</v>
      </c>
      <c r="BP18" s="134" t="s">
        <v>183</v>
      </c>
      <c r="BQ18" s="69" t="s">
        <v>460</v>
      </c>
    </row>
    <row r="19" spans="1:69" ht="39" x14ac:dyDescent="0.35">
      <c r="A19" s="137">
        <v>15</v>
      </c>
      <c r="B19" s="137" t="s">
        <v>262</v>
      </c>
      <c r="C19" s="137" t="s">
        <v>257</v>
      </c>
      <c r="D19" s="137" t="s">
        <v>256</v>
      </c>
      <c r="E19" s="137" t="s">
        <v>277</v>
      </c>
      <c r="F19" s="137" t="s">
        <v>277</v>
      </c>
      <c r="G19" s="137" t="s">
        <v>265</v>
      </c>
      <c r="H19" s="137" t="s">
        <v>266</v>
      </c>
      <c r="I19" s="137">
        <v>62007</v>
      </c>
      <c r="J19" s="137" t="s">
        <v>278</v>
      </c>
      <c r="K19" s="137">
        <v>62007</v>
      </c>
      <c r="L19" s="139" t="s">
        <v>279</v>
      </c>
      <c r="M19" s="137" t="s">
        <v>280</v>
      </c>
      <c r="N19" s="137">
        <v>101323</v>
      </c>
      <c r="O19" s="137" t="s">
        <v>281</v>
      </c>
      <c r="P19" s="137">
        <v>139799</v>
      </c>
      <c r="Q19" s="137" t="s">
        <v>282</v>
      </c>
      <c r="R19" s="137" t="s">
        <v>324</v>
      </c>
      <c r="S19" s="137" t="s">
        <v>310</v>
      </c>
      <c r="T19" s="137" t="s">
        <v>310</v>
      </c>
      <c r="U19" s="137" t="s">
        <v>307</v>
      </c>
      <c r="V19" s="137" t="s">
        <v>286</v>
      </c>
      <c r="W19" s="137">
        <v>0</v>
      </c>
      <c r="X19" s="137" t="s">
        <v>287</v>
      </c>
      <c r="Y19" s="137">
        <v>355573452</v>
      </c>
      <c r="Z19" s="137" t="s">
        <v>311</v>
      </c>
      <c r="AA19" s="137" t="s">
        <v>387</v>
      </c>
      <c r="AB19" s="138">
        <v>30000</v>
      </c>
      <c r="AC19" s="137" t="s">
        <v>332</v>
      </c>
      <c r="AD19" s="137">
        <v>18</v>
      </c>
      <c r="AE19" s="137" t="s">
        <v>381</v>
      </c>
      <c r="AF19" s="137" t="s">
        <v>354</v>
      </c>
      <c r="AG19" s="137" t="s">
        <v>355</v>
      </c>
      <c r="AH19" s="137" t="s">
        <v>356</v>
      </c>
      <c r="AI19" s="137" t="s">
        <v>388</v>
      </c>
      <c r="AJ19" s="138">
        <v>2020</v>
      </c>
      <c r="AK19" s="138">
        <v>2020</v>
      </c>
      <c r="AL19" s="137" t="s">
        <v>389</v>
      </c>
      <c r="AM19" s="138">
        <v>15085.05</v>
      </c>
      <c r="AN19" s="138">
        <v>5114.95</v>
      </c>
      <c r="AO19" s="138">
        <v>20200</v>
      </c>
      <c r="AP19" s="138">
        <v>14914.95</v>
      </c>
      <c r="AQ19" s="138">
        <v>1453.05</v>
      </c>
      <c r="AR19" s="138">
        <v>16368</v>
      </c>
      <c r="AS19" s="138">
        <v>14914.95</v>
      </c>
      <c r="AT19" s="138">
        <v>1453.05</v>
      </c>
      <c r="AU19" s="138">
        <v>16368</v>
      </c>
      <c r="AV19" s="137">
        <v>26</v>
      </c>
      <c r="AW19" s="137"/>
      <c r="AX19" s="137"/>
      <c r="AY19" s="137"/>
      <c r="AZ19" s="137"/>
      <c r="BA19" s="137"/>
      <c r="BB19" s="137" t="s">
        <v>338</v>
      </c>
      <c r="BC19" s="137" t="s">
        <v>339</v>
      </c>
      <c r="BD19" s="137" t="s">
        <v>361</v>
      </c>
      <c r="BE19" s="138">
        <v>30000</v>
      </c>
      <c r="BF19" s="137" t="s">
        <v>310</v>
      </c>
      <c r="BG19" s="137" t="s">
        <v>409</v>
      </c>
      <c r="BH19" s="144" t="s">
        <v>263</v>
      </c>
      <c r="BI19" s="130" t="s">
        <v>100</v>
      </c>
      <c r="BJ19" s="144">
        <v>46176</v>
      </c>
      <c r="BK19" s="132" t="s">
        <v>103</v>
      </c>
      <c r="BL19" s="130" t="s">
        <v>108</v>
      </c>
      <c r="BM19" s="133" t="s">
        <v>181</v>
      </c>
      <c r="BN19" s="132" t="s">
        <v>221</v>
      </c>
      <c r="BO19" s="132">
        <v>4040</v>
      </c>
      <c r="BP19" s="134" t="s">
        <v>183</v>
      </c>
      <c r="BQ19" s="69" t="s">
        <v>460</v>
      </c>
    </row>
    <row r="20" spans="1:69" ht="23" hidden="1" x14ac:dyDescent="0.35">
      <c r="A20" s="137">
        <v>16</v>
      </c>
      <c r="B20" s="137" t="s">
        <v>262</v>
      </c>
      <c r="C20" s="137" t="s">
        <v>257</v>
      </c>
      <c r="D20" s="137" t="s">
        <v>256</v>
      </c>
      <c r="E20" s="137" t="s">
        <v>277</v>
      </c>
      <c r="F20" s="137" t="s">
        <v>277</v>
      </c>
      <c r="G20" s="137" t="s">
        <v>265</v>
      </c>
      <c r="H20" s="137" t="s">
        <v>266</v>
      </c>
      <c r="I20" s="137">
        <v>62392</v>
      </c>
      <c r="J20" s="137" t="s">
        <v>312</v>
      </c>
      <c r="K20" s="137">
        <v>62392</v>
      </c>
      <c r="L20" s="137" t="s">
        <v>270</v>
      </c>
      <c r="M20" s="137" t="s">
        <v>313</v>
      </c>
      <c r="N20" s="137">
        <v>109275</v>
      </c>
      <c r="O20" s="137" t="s">
        <v>314</v>
      </c>
      <c r="P20" s="137">
        <v>149905</v>
      </c>
      <c r="Q20" s="137" t="s">
        <v>315</v>
      </c>
      <c r="R20" s="137" t="s">
        <v>324</v>
      </c>
      <c r="S20" s="137" t="s">
        <v>319</v>
      </c>
      <c r="T20" s="137" t="s">
        <v>319</v>
      </c>
      <c r="U20" s="137" t="s">
        <v>317</v>
      </c>
      <c r="V20" s="137" t="s">
        <v>286</v>
      </c>
      <c r="W20" s="137">
        <v>0</v>
      </c>
      <c r="X20" s="137" t="s">
        <v>320</v>
      </c>
      <c r="Y20" s="137">
        <v>356316851</v>
      </c>
      <c r="Z20" s="137" t="s">
        <v>321</v>
      </c>
      <c r="AA20" s="137" t="s">
        <v>390</v>
      </c>
      <c r="AB20" s="138">
        <v>30000</v>
      </c>
      <c r="AC20" s="137" t="s">
        <v>363</v>
      </c>
      <c r="AD20" s="137">
        <v>18</v>
      </c>
      <c r="AE20" s="137" t="s">
        <v>381</v>
      </c>
      <c r="AF20" s="137" t="s">
        <v>369</v>
      </c>
      <c r="AG20" s="137" t="s">
        <v>370</v>
      </c>
      <c r="AH20" s="137" t="s">
        <v>356</v>
      </c>
      <c r="AI20" s="137" t="s">
        <v>391</v>
      </c>
      <c r="AJ20" s="138">
        <v>2020</v>
      </c>
      <c r="AK20" s="138">
        <v>2020</v>
      </c>
      <c r="AL20" s="137" t="s">
        <v>392</v>
      </c>
      <c r="AM20" s="138">
        <v>11902.08</v>
      </c>
      <c r="AN20" s="138">
        <v>4377.92</v>
      </c>
      <c r="AO20" s="138">
        <v>16280</v>
      </c>
      <c r="AP20" s="138">
        <v>18097.919999999998</v>
      </c>
      <c r="AQ20" s="138">
        <v>2011.08</v>
      </c>
      <c r="AR20" s="138">
        <v>20109</v>
      </c>
      <c r="AS20" s="138">
        <v>18097.919999999998</v>
      </c>
      <c r="AT20" s="138">
        <v>2011.08</v>
      </c>
      <c r="AU20" s="138">
        <v>20109</v>
      </c>
      <c r="AV20" s="137">
        <v>25</v>
      </c>
      <c r="AW20" s="137"/>
      <c r="AX20" s="137"/>
      <c r="AY20" s="137"/>
      <c r="AZ20" s="137"/>
      <c r="BA20" s="137"/>
      <c r="BB20" s="137" t="s">
        <v>338</v>
      </c>
      <c r="BC20" s="137" t="s">
        <v>339</v>
      </c>
      <c r="BD20" s="137" t="s">
        <v>361</v>
      </c>
      <c r="BE20" s="138">
        <v>30000</v>
      </c>
      <c r="BF20" s="137" t="s">
        <v>319</v>
      </c>
      <c r="BG20" s="137" t="s">
        <v>411</v>
      </c>
      <c r="BH20" s="144" t="s">
        <v>263</v>
      </c>
      <c r="BI20" s="130" t="s">
        <v>100</v>
      </c>
      <c r="BJ20" s="131">
        <v>46177</v>
      </c>
      <c r="BK20" s="132" t="s">
        <v>104</v>
      </c>
      <c r="BL20" s="130"/>
      <c r="BM20" s="133"/>
      <c r="BN20" s="132" t="s">
        <v>223</v>
      </c>
      <c r="BO20" s="132"/>
      <c r="BP20" s="134"/>
      <c r="BQ20" s="146" t="s">
        <v>457</v>
      </c>
    </row>
    <row r="21" spans="1:69" ht="23" x14ac:dyDescent="0.35">
      <c r="A21" s="137">
        <v>17</v>
      </c>
      <c r="B21" s="137" t="s">
        <v>262</v>
      </c>
      <c r="C21" s="137" t="s">
        <v>257</v>
      </c>
      <c r="D21" s="137" t="s">
        <v>256</v>
      </c>
      <c r="E21" s="137" t="s">
        <v>277</v>
      </c>
      <c r="F21" s="137" t="s">
        <v>277</v>
      </c>
      <c r="G21" s="137" t="s">
        <v>265</v>
      </c>
      <c r="H21" s="137" t="s">
        <v>266</v>
      </c>
      <c r="I21" s="137">
        <v>62392</v>
      </c>
      <c r="J21" s="137" t="s">
        <v>312</v>
      </c>
      <c r="K21" s="137">
        <v>62392</v>
      </c>
      <c r="L21" s="137" t="s">
        <v>270</v>
      </c>
      <c r="M21" s="137" t="s">
        <v>313</v>
      </c>
      <c r="N21" s="137">
        <v>109275</v>
      </c>
      <c r="O21" s="137" t="s">
        <v>314</v>
      </c>
      <c r="P21" s="137">
        <v>149905</v>
      </c>
      <c r="Q21" s="137" t="s">
        <v>315</v>
      </c>
      <c r="R21" s="137" t="s">
        <v>305</v>
      </c>
      <c r="S21" s="137" t="s">
        <v>327</v>
      </c>
      <c r="T21" s="137" t="s">
        <v>327</v>
      </c>
      <c r="U21" s="137" t="s">
        <v>285</v>
      </c>
      <c r="V21" s="137" t="s">
        <v>286</v>
      </c>
      <c r="W21" s="137">
        <v>0</v>
      </c>
      <c r="X21" s="137" t="s">
        <v>325</v>
      </c>
      <c r="Y21" s="137">
        <v>356377887</v>
      </c>
      <c r="Z21" s="137" t="s">
        <v>328</v>
      </c>
      <c r="AA21" s="137" t="s">
        <v>393</v>
      </c>
      <c r="AB21" s="138">
        <v>42000</v>
      </c>
      <c r="AC21" s="137" t="s">
        <v>363</v>
      </c>
      <c r="AD21" s="137">
        <v>24</v>
      </c>
      <c r="AE21" s="137" t="s">
        <v>346</v>
      </c>
      <c r="AF21" s="137" t="s">
        <v>394</v>
      </c>
      <c r="AG21" s="137" t="s">
        <v>395</v>
      </c>
      <c r="AH21" s="137" t="s">
        <v>356</v>
      </c>
      <c r="AI21" s="137" t="s">
        <v>396</v>
      </c>
      <c r="AJ21" s="138">
        <v>2240</v>
      </c>
      <c r="AK21" s="138">
        <v>2240</v>
      </c>
      <c r="AL21" s="137" t="s">
        <v>397</v>
      </c>
      <c r="AM21" s="138">
        <v>28455.59</v>
      </c>
      <c r="AN21" s="138">
        <v>11864.41</v>
      </c>
      <c r="AO21" s="138">
        <v>40320</v>
      </c>
      <c r="AP21" s="138">
        <v>13544.41</v>
      </c>
      <c r="AQ21" s="138">
        <v>1050.5899999999999</v>
      </c>
      <c r="AR21" s="138">
        <v>14595</v>
      </c>
      <c r="AS21" s="138">
        <v>13544.41</v>
      </c>
      <c r="AT21" s="138">
        <v>1050.5899999999999</v>
      </c>
      <c r="AU21" s="138">
        <v>14595</v>
      </c>
      <c r="AV21" s="137">
        <v>24</v>
      </c>
      <c r="AW21" s="137"/>
      <c r="AX21" s="137"/>
      <c r="AY21" s="137"/>
      <c r="AZ21" s="137"/>
      <c r="BA21" s="137"/>
      <c r="BB21" s="137" t="s">
        <v>338</v>
      </c>
      <c r="BC21" s="137" t="s">
        <v>339</v>
      </c>
      <c r="BD21" s="137"/>
      <c r="BE21" s="138">
        <v>0</v>
      </c>
      <c r="BF21" s="137" t="s">
        <v>327</v>
      </c>
      <c r="BG21" s="137" t="s">
        <v>413</v>
      </c>
      <c r="BH21" s="144" t="s">
        <v>263</v>
      </c>
      <c r="BI21" s="130" t="s">
        <v>100</v>
      </c>
      <c r="BJ21" s="131">
        <v>46177</v>
      </c>
      <c r="BK21" s="132" t="s">
        <v>103</v>
      </c>
      <c r="BL21" s="130" t="s">
        <v>108</v>
      </c>
      <c r="BM21" s="133" t="s">
        <v>180</v>
      </c>
      <c r="BN21" s="132" t="s">
        <v>221</v>
      </c>
      <c r="BO21" s="132">
        <v>2240</v>
      </c>
      <c r="BP21" s="134" t="s">
        <v>182</v>
      </c>
      <c r="BQ21" s="135" t="s">
        <v>452</v>
      </c>
    </row>
    <row r="22" spans="1:69" ht="23" hidden="1" x14ac:dyDescent="0.35">
      <c r="A22" s="137">
        <v>18</v>
      </c>
      <c r="B22" s="137" t="s">
        <v>262</v>
      </c>
      <c r="C22" s="137" t="s">
        <v>257</v>
      </c>
      <c r="D22" s="137" t="s">
        <v>256</v>
      </c>
      <c r="E22" s="137" t="s">
        <v>277</v>
      </c>
      <c r="F22" s="137" t="s">
        <v>277</v>
      </c>
      <c r="G22" s="137" t="s">
        <v>265</v>
      </c>
      <c r="H22" s="137" t="s">
        <v>266</v>
      </c>
      <c r="I22" s="137">
        <v>62392</v>
      </c>
      <c r="J22" s="137" t="s">
        <v>312</v>
      </c>
      <c r="K22" s="137">
        <v>62392</v>
      </c>
      <c r="L22" s="137" t="s">
        <v>270</v>
      </c>
      <c r="M22" s="137" t="s">
        <v>313</v>
      </c>
      <c r="N22" s="137">
        <v>109275</v>
      </c>
      <c r="O22" s="137" t="s">
        <v>314</v>
      </c>
      <c r="P22" s="137">
        <v>149905</v>
      </c>
      <c r="Q22" s="137" t="s">
        <v>315</v>
      </c>
      <c r="R22" s="137" t="s">
        <v>305</v>
      </c>
      <c r="S22" s="137" t="s">
        <v>329</v>
      </c>
      <c r="T22" s="137" t="s">
        <v>329</v>
      </c>
      <c r="U22" s="137" t="s">
        <v>285</v>
      </c>
      <c r="V22" s="137" t="s">
        <v>286</v>
      </c>
      <c r="W22" s="137">
        <v>0</v>
      </c>
      <c r="X22" s="137" t="s">
        <v>287</v>
      </c>
      <c r="Y22" s="137">
        <v>356444080</v>
      </c>
      <c r="Z22" s="137" t="s">
        <v>330</v>
      </c>
      <c r="AA22" s="137" t="s">
        <v>398</v>
      </c>
      <c r="AB22" s="138">
        <v>42000</v>
      </c>
      <c r="AC22" s="137" t="s">
        <v>363</v>
      </c>
      <c r="AD22" s="137">
        <v>24</v>
      </c>
      <c r="AE22" s="137" t="s">
        <v>346</v>
      </c>
      <c r="AF22" s="137" t="s">
        <v>399</v>
      </c>
      <c r="AG22" s="137" t="s">
        <v>400</v>
      </c>
      <c r="AH22" s="137" t="s">
        <v>356</v>
      </c>
      <c r="AI22" s="137" t="s">
        <v>391</v>
      </c>
      <c r="AJ22" s="138">
        <v>2240</v>
      </c>
      <c r="AK22" s="138">
        <v>2240</v>
      </c>
      <c r="AL22" s="137" t="s">
        <v>391</v>
      </c>
      <c r="AM22" s="138">
        <v>1434.52</v>
      </c>
      <c r="AN22" s="138">
        <v>805.48</v>
      </c>
      <c r="AO22" s="138">
        <v>2240</v>
      </c>
      <c r="AP22" s="138">
        <v>40565.480000000003</v>
      </c>
      <c r="AQ22" s="138">
        <v>11061.52</v>
      </c>
      <c r="AR22" s="138">
        <v>51627</v>
      </c>
      <c r="AS22" s="138">
        <v>40565.480000000003</v>
      </c>
      <c r="AT22" s="138">
        <v>11061.52</v>
      </c>
      <c r="AU22" s="138">
        <v>51627</v>
      </c>
      <c r="AV22" s="137">
        <v>25</v>
      </c>
      <c r="AW22" s="137"/>
      <c r="AX22" s="137"/>
      <c r="AY22" s="137"/>
      <c r="AZ22" s="137"/>
      <c r="BA22" s="137"/>
      <c r="BB22" s="137" t="s">
        <v>338</v>
      </c>
      <c r="BC22" s="137" t="s">
        <v>339</v>
      </c>
      <c r="BD22" s="137" t="s">
        <v>379</v>
      </c>
      <c r="BE22" s="138">
        <v>42000</v>
      </c>
      <c r="BF22" s="137" t="s">
        <v>329</v>
      </c>
      <c r="BG22" s="137" t="s">
        <v>414</v>
      </c>
      <c r="BH22" s="144" t="s">
        <v>263</v>
      </c>
      <c r="BI22" s="130" t="s">
        <v>100</v>
      </c>
      <c r="BJ22" s="131">
        <v>46177</v>
      </c>
      <c r="BK22" s="132" t="s">
        <v>104</v>
      </c>
      <c r="BL22" s="130"/>
      <c r="BM22" s="133"/>
      <c r="BN22" s="132" t="s">
        <v>223</v>
      </c>
      <c r="BO22" s="132"/>
      <c r="BP22" s="134"/>
      <c r="BQ22" s="146" t="s">
        <v>457</v>
      </c>
    </row>
    <row r="23" spans="1:69" ht="23" x14ac:dyDescent="0.35">
      <c r="A23" s="137">
        <v>19</v>
      </c>
      <c r="B23" s="137" t="s">
        <v>262</v>
      </c>
      <c r="C23" s="137" t="s">
        <v>257</v>
      </c>
      <c r="D23" s="137" t="s">
        <v>256</v>
      </c>
      <c r="E23" s="137" t="s">
        <v>277</v>
      </c>
      <c r="F23" s="137" t="s">
        <v>277</v>
      </c>
      <c r="G23" s="137" t="s">
        <v>265</v>
      </c>
      <c r="H23" s="137" t="s">
        <v>266</v>
      </c>
      <c r="I23" s="137">
        <v>64050</v>
      </c>
      <c r="J23" s="137" t="s">
        <v>415</v>
      </c>
      <c r="K23" s="137">
        <v>64050</v>
      </c>
      <c r="L23" s="137" t="s">
        <v>273</v>
      </c>
      <c r="M23" s="137" t="s">
        <v>272</v>
      </c>
      <c r="N23" s="137">
        <v>377590</v>
      </c>
      <c r="O23" s="137" t="s">
        <v>416</v>
      </c>
      <c r="P23" s="137">
        <v>552341</v>
      </c>
      <c r="Q23" s="137" t="s">
        <v>417</v>
      </c>
      <c r="R23" s="137" t="s">
        <v>305</v>
      </c>
      <c r="S23" s="137" t="s">
        <v>418</v>
      </c>
      <c r="T23" s="137" t="s">
        <v>418</v>
      </c>
      <c r="U23" s="137" t="s">
        <v>285</v>
      </c>
      <c r="V23" s="137" t="s">
        <v>286</v>
      </c>
      <c r="W23" s="137">
        <v>0</v>
      </c>
      <c r="X23" s="137" t="s">
        <v>419</v>
      </c>
      <c r="Y23" s="137">
        <v>355006738</v>
      </c>
      <c r="Z23" s="137" t="s">
        <v>420</v>
      </c>
      <c r="AA23" s="137" t="s">
        <v>421</v>
      </c>
      <c r="AB23" s="138">
        <v>42000</v>
      </c>
      <c r="AC23" s="137" t="s">
        <v>363</v>
      </c>
      <c r="AD23" s="137">
        <v>24</v>
      </c>
      <c r="AE23" s="137" t="s">
        <v>346</v>
      </c>
      <c r="AF23" s="137" t="s">
        <v>422</v>
      </c>
      <c r="AG23" s="137" t="s">
        <v>423</v>
      </c>
      <c r="AH23" s="137" t="s">
        <v>356</v>
      </c>
      <c r="AI23" s="137" t="s">
        <v>385</v>
      </c>
      <c r="AJ23" s="138">
        <v>2240</v>
      </c>
      <c r="AK23" s="138">
        <v>2240</v>
      </c>
      <c r="AL23" s="137" t="s">
        <v>424</v>
      </c>
      <c r="AM23" s="138">
        <v>42000</v>
      </c>
      <c r="AN23" s="138">
        <v>6858.52</v>
      </c>
      <c r="AO23" s="138">
        <v>48858.52</v>
      </c>
      <c r="AP23" s="138">
        <v>0</v>
      </c>
      <c r="AQ23" s="138">
        <v>5311.48</v>
      </c>
      <c r="AR23" s="138">
        <v>5311.48</v>
      </c>
      <c r="AS23" s="138">
        <v>0</v>
      </c>
      <c r="AT23" s="138">
        <v>0</v>
      </c>
      <c r="AU23" s="138">
        <v>0</v>
      </c>
      <c r="AV23" s="137">
        <v>8</v>
      </c>
      <c r="AW23" s="137"/>
      <c r="AX23" s="137"/>
      <c r="AY23" s="137"/>
      <c r="AZ23" s="137"/>
      <c r="BA23" s="137"/>
      <c r="BB23" s="137" t="s">
        <v>425</v>
      </c>
      <c r="BC23" s="137" t="s">
        <v>339</v>
      </c>
      <c r="BD23" s="137"/>
      <c r="BE23" s="138">
        <v>0</v>
      </c>
      <c r="BF23" s="137" t="s">
        <v>418</v>
      </c>
      <c r="BG23" s="137" t="s">
        <v>426</v>
      </c>
      <c r="BH23" s="144" t="s">
        <v>263</v>
      </c>
      <c r="BI23" s="130" t="s">
        <v>100</v>
      </c>
      <c r="BJ23" s="131">
        <v>46177</v>
      </c>
      <c r="BK23" s="132" t="s">
        <v>103</v>
      </c>
      <c r="BL23" s="130" t="s">
        <v>108</v>
      </c>
      <c r="BM23" s="133" t="s">
        <v>180</v>
      </c>
      <c r="BN23" s="132" t="s">
        <v>221</v>
      </c>
      <c r="BO23" s="132">
        <v>13440</v>
      </c>
      <c r="BP23" s="134" t="s">
        <v>182</v>
      </c>
      <c r="BQ23" s="135" t="s">
        <v>456</v>
      </c>
    </row>
    <row r="24" spans="1:69" ht="23" x14ac:dyDescent="0.35">
      <c r="A24" s="137">
        <v>20</v>
      </c>
      <c r="B24" s="137" t="s">
        <v>262</v>
      </c>
      <c r="C24" s="137" t="s">
        <v>257</v>
      </c>
      <c r="D24" s="137" t="s">
        <v>256</v>
      </c>
      <c r="E24" s="137" t="s">
        <v>277</v>
      </c>
      <c r="F24" s="137" t="s">
        <v>277</v>
      </c>
      <c r="G24" s="137" t="s">
        <v>265</v>
      </c>
      <c r="H24" s="137" t="s">
        <v>266</v>
      </c>
      <c r="I24" s="137">
        <v>67225</v>
      </c>
      <c r="J24" s="137" t="s">
        <v>427</v>
      </c>
      <c r="K24" s="137">
        <v>67225</v>
      </c>
      <c r="L24" s="137" t="s">
        <v>270</v>
      </c>
      <c r="M24" s="137" t="s">
        <v>313</v>
      </c>
      <c r="N24" s="137">
        <v>107614</v>
      </c>
      <c r="O24" s="137" t="s">
        <v>428</v>
      </c>
      <c r="P24" s="137">
        <v>624577</v>
      </c>
      <c r="Q24" s="137" t="s">
        <v>429</v>
      </c>
      <c r="R24" s="137" t="s">
        <v>305</v>
      </c>
      <c r="S24" s="137" t="s">
        <v>430</v>
      </c>
      <c r="T24" s="137" t="s">
        <v>430</v>
      </c>
      <c r="U24" s="137" t="s">
        <v>307</v>
      </c>
      <c r="V24" s="137" t="s">
        <v>286</v>
      </c>
      <c r="W24" s="137">
        <v>541</v>
      </c>
      <c r="X24" s="137" t="s">
        <v>431</v>
      </c>
      <c r="Y24" s="137">
        <v>349289439</v>
      </c>
      <c r="Z24" s="137" t="s">
        <v>432</v>
      </c>
      <c r="AA24" s="137" t="s">
        <v>436</v>
      </c>
      <c r="AB24" s="138">
        <v>65959</v>
      </c>
      <c r="AC24" s="137" t="s">
        <v>437</v>
      </c>
      <c r="AD24" s="137">
        <v>24</v>
      </c>
      <c r="AE24" s="137" t="s">
        <v>438</v>
      </c>
      <c r="AF24" s="137" t="s">
        <v>439</v>
      </c>
      <c r="AG24" s="137" t="s">
        <v>440</v>
      </c>
      <c r="AH24" s="137" t="s">
        <v>336</v>
      </c>
      <c r="AI24" s="137" t="s">
        <v>441</v>
      </c>
      <c r="AJ24" s="138">
        <v>3963</v>
      </c>
      <c r="AK24" s="138">
        <v>3550</v>
      </c>
      <c r="AL24" s="137" t="s">
        <v>442</v>
      </c>
      <c r="AM24" s="138">
        <v>55741.23</v>
      </c>
      <c r="AN24" s="138">
        <v>19221.77</v>
      </c>
      <c r="AO24" s="138">
        <v>74963</v>
      </c>
      <c r="AP24" s="138">
        <v>10217.77</v>
      </c>
      <c r="AQ24" s="138">
        <v>432.23</v>
      </c>
      <c r="AR24" s="138">
        <v>10650</v>
      </c>
      <c r="AS24" s="138">
        <v>10217.77</v>
      </c>
      <c r="AT24" s="138">
        <v>432.23</v>
      </c>
      <c r="AU24" s="138">
        <v>10650</v>
      </c>
      <c r="AV24" s="137">
        <v>43</v>
      </c>
      <c r="AW24" s="137"/>
      <c r="AX24" s="137"/>
      <c r="AY24" s="137"/>
      <c r="AZ24" s="137"/>
      <c r="BA24" s="137"/>
      <c r="BB24" s="137" t="s">
        <v>338</v>
      </c>
      <c r="BC24" s="137" t="s">
        <v>339</v>
      </c>
      <c r="BD24" s="137"/>
      <c r="BE24" s="138">
        <v>0</v>
      </c>
      <c r="BF24" s="137" t="s">
        <v>430</v>
      </c>
      <c r="BG24" s="137" t="s">
        <v>450</v>
      </c>
      <c r="BH24" s="144" t="s">
        <v>263</v>
      </c>
      <c r="BI24" s="130" t="s">
        <v>100</v>
      </c>
      <c r="BJ24" s="131">
        <v>46177</v>
      </c>
      <c r="BK24" s="132" t="s">
        <v>103</v>
      </c>
      <c r="BL24" s="130" t="s">
        <v>108</v>
      </c>
      <c r="BM24" s="133" t="s">
        <v>180</v>
      </c>
      <c r="BN24" s="132" t="s">
        <v>221</v>
      </c>
      <c r="BO24" s="132">
        <v>10650</v>
      </c>
      <c r="BP24" s="134" t="s">
        <v>182</v>
      </c>
      <c r="BQ24" s="135" t="s">
        <v>453</v>
      </c>
    </row>
    <row r="25" spans="1:69" ht="34.5" x14ac:dyDescent="0.35">
      <c r="A25" s="137">
        <v>21</v>
      </c>
      <c r="B25" s="137" t="s">
        <v>262</v>
      </c>
      <c r="C25" s="137" t="s">
        <v>257</v>
      </c>
      <c r="D25" s="137" t="s">
        <v>256</v>
      </c>
      <c r="E25" s="137" t="s">
        <v>277</v>
      </c>
      <c r="F25" s="137" t="s">
        <v>277</v>
      </c>
      <c r="G25" s="137" t="s">
        <v>265</v>
      </c>
      <c r="H25" s="137" t="s">
        <v>266</v>
      </c>
      <c r="I25" s="137">
        <v>67225</v>
      </c>
      <c r="J25" s="137" t="s">
        <v>427</v>
      </c>
      <c r="K25" s="137">
        <v>67225</v>
      </c>
      <c r="L25" s="137" t="s">
        <v>270</v>
      </c>
      <c r="M25" s="137" t="s">
        <v>313</v>
      </c>
      <c r="N25" s="137">
        <v>107614</v>
      </c>
      <c r="O25" s="137" t="s">
        <v>428</v>
      </c>
      <c r="P25" s="137">
        <v>624577</v>
      </c>
      <c r="Q25" s="137" t="s">
        <v>429</v>
      </c>
      <c r="R25" s="137" t="s">
        <v>305</v>
      </c>
      <c r="S25" s="137" t="s">
        <v>433</v>
      </c>
      <c r="T25" s="137" t="s">
        <v>433</v>
      </c>
      <c r="U25" s="137" t="s">
        <v>307</v>
      </c>
      <c r="V25" s="137" t="s">
        <v>286</v>
      </c>
      <c r="W25" s="137">
        <v>541</v>
      </c>
      <c r="X25" s="137" t="s">
        <v>434</v>
      </c>
      <c r="Y25" s="137">
        <v>350359103</v>
      </c>
      <c r="Z25" s="137" t="s">
        <v>435</v>
      </c>
      <c r="AA25" s="137" t="s">
        <v>443</v>
      </c>
      <c r="AB25" s="138">
        <v>76397</v>
      </c>
      <c r="AC25" s="137" t="s">
        <v>437</v>
      </c>
      <c r="AD25" s="137">
        <v>24</v>
      </c>
      <c r="AE25" s="137" t="s">
        <v>444</v>
      </c>
      <c r="AF25" s="137" t="s">
        <v>439</v>
      </c>
      <c r="AG25" s="137" t="s">
        <v>445</v>
      </c>
      <c r="AH25" s="137" t="s">
        <v>336</v>
      </c>
      <c r="AI25" s="137" t="s">
        <v>446</v>
      </c>
      <c r="AJ25" s="138">
        <v>4036</v>
      </c>
      <c r="AK25" s="138">
        <v>4100</v>
      </c>
      <c r="AL25" s="137" t="s">
        <v>358</v>
      </c>
      <c r="AM25" s="138">
        <v>46482.14</v>
      </c>
      <c r="AN25" s="138">
        <v>19053.86</v>
      </c>
      <c r="AO25" s="138">
        <v>65536</v>
      </c>
      <c r="AP25" s="138">
        <v>29914.86</v>
      </c>
      <c r="AQ25" s="138">
        <v>2885.14</v>
      </c>
      <c r="AR25" s="138">
        <v>32800</v>
      </c>
      <c r="AS25" s="138">
        <v>29914.86</v>
      </c>
      <c r="AT25" s="138">
        <v>2885.14</v>
      </c>
      <c r="AU25" s="138">
        <v>32800</v>
      </c>
      <c r="AV25" s="137">
        <v>40</v>
      </c>
      <c r="AW25" s="137"/>
      <c r="AX25" s="137"/>
      <c r="AY25" s="137"/>
      <c r="AZ25" s="137"/>
      <c r="BA25" s="137"/>
      <c r="BB25" s="137" t="s">
        <v>338</v>
      </c>
      <c r="BC25" s="137" t="s">
        <v>339</v>
      </c>
      <c r="BD25" s="137" t="s">
        <v>379</v>
      </c>
      <c r="BE25" s="138">
        <v>76397</v>
      </c>
      <c r="BF25" s="137" t="s">
        <v>433</v>
      </c>
      <c r="BG25" s="137" t="s">
        <v>451</v>
      </c>
      <c r="BH25" s="144" t="s">
        <v>263</v>
      </c>
      <c r="BI25" s="130" t="s">
        <v>100</v>
      </c>
      <c r="BJ25" s="131">
        <v>46177</v>
      </c>
      <c r="BK25" s="132" t="s">
        <v>103</v>
      </c>
      <c r="BL25" s="130" t="s">
        <v>108</v>
      </c>
      <c r="BM25" s="133" t="s">
        <v>180</v>
      </c>
      <c r="BN25" s="132" t="s">
        <v>221</v>
      </c>
      <c r="BO25" s="132">
        <v>32800</v>
      </c>
      <c r="BP25" s="134" t="s">
        <v>182</v>
      </c>
      <c r="BQ25" s="135" t="s">
        <v>454</v>
      </c>
    </row>
    <row r="26" spans="1:69" ht="23" hidden="1" x14ac:dyDescent="0.35">
      <c r="A26" s="137">
        <v>22</v>
      </c>
      <c r="B26" s="137" t="s">
        <v>262</v>
      </c>
      <c r="C26" s="137" t="s">
        <v>257</v>
      </c>
      <c r="D26" s="137" t="s">
        <v>256</v>
      </c>
      <c r="E26" s="137" t="s">
        <v>277</v>
      </c>
      <c r="F26" s="137" t="s">
        <v>277</v>
      </c>
      <c r="G26" s="137" t="s">
        <v>265</v>
      </c>
      <c r="H26" s="137" t="s">
        <v>266</v>
      </c>
      <c r="I26" s="137">
        <v>64050</v>
      </c>
      <c r="J26" s="137" t="s">
        <v>415</v>
      </c>
      <c r="K26" s="137">
        <v>64050</v>
      </c>
      <c r="L26" s="137" t="s">
        <v>273</v>
      </c>
      <c r="M26" s="137" t="s">
        <v>272</v>
      </c>
      <c r="N26" s="137">
        <v>377590</v>
      </c>
      <c r="O26" s="137" t="s">
        <v>416</v>
      </c>
      <c r="P26" s="137">
        <v>552341</v>
      </c>
      <c r="Q26" s="137" t="s">
        <v>417</v>
      </c>
      <c r="R26" s="137" t="s">
        <v>305</v>
      </c>
      <c r="S26" s="137" t="s">
        <v>418</v>
      </c>
      <c r="T26" s="137" t="s">
        <v>418</v>
      </c>
      <c r="U26" s="137" t="s">
        <v>285</v>
      </c>
      <c r="V26" s="137" t="s">
        <v>286</v>
      </c>
      <c r="W26" s="137">
        <v>0</v>
      </c>
      <c r="X26" s="137" t="s">
        <v>287</v>
      </c>
      <c r="Y26" s="137">
        <v>358523401</v>
      </c>
      <c r="Z26" s="137" t="s">
        <v>420</v>
      </c>
      <c r="AA26" s="137" t="s">
        <v>424</v>
      </c>
      <c r="AB26" s="138">
        <v>40000</v>
      </c>
      <c r="AC26" s="137" t="s">
        <v>363</v>
      </c>
      <c r="AD26" s="137">
        <v>24</v>
      </c>
      <c r="AE26" s="137" t="s">
        <v>333</v>
      </c>
      <c r="AF26" s="137" t="s">
        <v>447</v>
      </c>
      <c r="AG26" s="137" t="s">
        <v>423</v>
      </c>
      <c r="AH26" s="137" t="s">
        <v>356</v>
      </c>
      <c r="AI26" s="137" t="s">
        <v>448</v>
      </c>
      <c r="AJ26" s="138">
        <v>2130</v>
      </c>
      <c r="AK26" s="138">
        <v>2130</v>
      </c>
      <c r="AL26" s="137" t="s">
        <v>449</v>
      </c>
      <c r="AM26" s="138">
        <v>24070.02</v>
      </c>
      <c r="AN26" s="138">
        <v>10009.98</v>
      </c>
      <c r="AO26" s="138">
        <v>34080</v>
      </c>
      <c r="AP26" s="138">
        <v>15929.98</v>
      </c>
      <c r="AQ26" s="138">
        <v>1529.02</v>
      </c>
      <c r="AR26" s="138">
        <v>17459</v>
      </c>
      <c r="AS26" s="138">
        <v>3689.8</v>
      </c>
      <c r="AT26" s="138">
        <v>570.20000000000005</v>
      </c>
      <c r="AU26" s="138">
        <v>4260</v>
      </c>
      <c r="AV26" s="137">
        <v>18</v>
      </c>
      <c r="AW26" s="137"/>
      <c r="AX26" s="137"/>
      <c r="AY26" s="137"/>
      <c r="AZ26" s="137"/>
      <c r="BA26" s="137"/>
      <c r="BB26" s="137" t="s">
        <v>338</v>
      </c>
      <c r="BC26" s="137" t="s">
        <v>339</v>
      </c>
      <c r="BD26" s="137"/>
      <c r="BE26" s="138">
        <v>0</v>
      </c>
      <c r="BF26" s="137" t="s">
        <v>418</v>
      </c>
      <c r="BG26" s="137" t="s">
        <v>426</v>
      </c>
      <c r="BH26" s="144" t="s">
        <v>263</v>
      </c>
      <c r="BI26" s="130" t="s">
        <v>100</v>
      </c>
      <c r="BJ26" s="131">
        <v>46177</v>
      </c>
      <c r="BK26" s="132" t="s">
        <v>103</v>
      </c>
      <c r="BL26" s="130" t="s">
        <v>108</v>
      </c>
      <c r="BM26" s="133" t="s">
        <v>181</v>
      </c>
      <c r="BN26" s="132" t="s">
        <v>223</v>
      </c>
      <c r="BO26" s="132"/>
      <c r="BP26" s="134"/>
      <c r="BQ26" s="69" t="s">
        <v>455</v>
      </c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44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44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44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44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44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44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44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44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44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44"/>
      <c r="BI36" s="130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2026-06-13T05:06:56Z</dcterms:modified>
</cp:coreProperties>
</file>