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Cuttack-FN25-26-00674\"/>
    </mc:Choice>
  </mc:AlternateContent>
  <xr:revisionPtr revIDLastSave="0" documentId="13_ncr:1_{CC9B3FEE-0B35-4A5A-80A1-0D79C383A37A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Report(CLV)'!$A$4:$AD$4</definedName>
    <definedName name="_xlnm._FilterDatabase" localSheetId="4" hidden="1">'Loan Outstanding ReportDetailed'!$A$5:$BL$7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1" l="1"/>
  <c r="A6" i="21"/>
  <c r="U10" i="20"/>
  <c r="U9" i="20"/>
  <c r="U8" i="20"/>
  <c r="U7" i="20"/>
  <c r="U6" i="20"/>
  <c r="U5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<sst xmlns="http://schemas.openxmlformats.org/spreadsheetml/2006/main" count="376" uniqueCount="244">
  <si>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</si>
  <si>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</si>
  <si>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</si>
  <si>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</si>
  <si>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</si>
  <si>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</si>
  <si>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</si>
  <si>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</si>
  <si>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</si>
  <si>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</si>
  <si>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</si>
  <si>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</si>
  <si>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</si>
  <si>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</si>
  <si>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</si>
  <si>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</si>
  <si>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</si>
  <si>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</si>
  <si>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</si>
  <si>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</si>
  <si>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</si>
  <si>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</si>
  <si>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</si>
  <si>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</si>
  <si>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</si>
  <si>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</si>
  <si>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</si>
  <si>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</si>
  <si>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</si>
  <si>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</si>
  <si>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</si>
  <si>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</si>
  <si>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</si>
  <si>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</si>
  <si>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</si>
  <si>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</si>
  <si>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</si>
  <si>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</si>
  <si>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</si>
  <si>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</si>
  <si>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</si>
  <si>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</si>
  <si>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</si>
  <si>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</si>
  <si>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</si>
  <si>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</si>
  <si>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</si>
  <si>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</si>
  <si>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</si>
  <si>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</si>
  <si>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</si>
  <si>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</si>
  <si>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</si>
  <si>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</si>
  <si>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</si>
  <si>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</si>
  <si>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</si>
  <si>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</si>
  <si>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</si>
  <si>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</si>
  <si>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</si>
  <si>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</si>
  <si>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</si>
  <si>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</si>
  <si>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</si>
  <si>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</si>
  <si>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</si>
  <si>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</si>
  <si>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</si>
  <si>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</si>
  <si>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</si>
  <si>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</si>
  <si>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</si>
  <si>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</si>
  <si>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</si>
  <si>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</si>
  <si>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</si>
  <si>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</si>
  <si>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</si>
  <si>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</si>
  <si>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</si>
  <si>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</si>
  <si>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</si>
  <si>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</si>
  <si>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</si>
  <si>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</si>
  <si>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</si>
  <si>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</si>
  <si>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</si>
  <si>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</si>
  <si>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</si>
  <si>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</si>
  <si>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</si>
  <si>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</si>
  <si>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</si>
  <si>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</si>
  <si>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</si>
  <si>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</si>
  <si>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</si>
  <si>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</si>
  <si>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</si>
  <si>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</si>
  <si>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</si>
  <si>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</si>
  <si>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</si>
  <si>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</si>
  <si>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</si>
  <si>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</si>
  <si>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</si>
  <si>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</si>
  <si>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</si>
  <si>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</si>
  <si>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</si>
  <si>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</si>
  <si>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</si>
  <si>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</si>
  <si>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</si>
  <si>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</si>
  <si>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</si>
  <si>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</si>
  <si>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</si>
  <si>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</si>
  <si>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</si>
  <si>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</si>
  <si>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</si>
  <si>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</si>
  <si>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</si>
  <si>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</si>
  <si>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</si>
  <si>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</si>
  <si>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</si>
  <si>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</si>
  <si>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</si>
  <si>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</si>
  <si>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</si>
  <si>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</si>
  <si>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</si>
  <si>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</si>
  <si>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</si>
  <si>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</si>
  <si>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</si>
  <si>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</si>
  <si>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</si>
  <si>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</si>
  <si>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</si>
  <si>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</si>
  <si>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</si>
  <si>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</si>
  <si>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</si>
  <si>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</si>
  <si>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</si>
  <si>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</si>
  <si>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</si>
  <si>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</si>
  <si>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</si>
  <si>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</si>
  <si>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</si>
  <si>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</si>
  <si>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</si>
  <si>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</si>
  <si>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</si>
  <si>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</si>
  <si>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</si>
  <si>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</si>
  <si>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</si>
  <si>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</si>
  <si>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</si>
  <si>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</si>
  <si>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</si>
  <si>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</si>
  <si>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</si>
  <si>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</si>
  <si>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</si>
  <si>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</si>
  <si>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</si>
  <si>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</si>
  <si>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</si>
  <si>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</si>
  <si>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</si>
  <si>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</si>
  <si>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</si>
  <si>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</si>
  <si>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</si>
  <si>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</si>
  <si>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</si>
  <si>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</si>
  <si>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</si>
  <si>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</si>
  <si>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</si>
  <si>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Cuttack</t>
  </si>
  <si>
    <t>ORGL1329</t>
  </si>
  <si>
    <t>Kesarpur</t>
  </si>
  <si>
    <t>SF0096575</t>
  </si>
  <si>
    <t>Rohan Kumar Jena</t>
  </si>
  <si>
    <t>461906</t>
  </si>
  <si>
    <t>kgn</t>
  </si>
  <si>
    <t>Chetana</t>
  </si>
  <si>
    <t>SID951375824617</t>
  </si>
  <si>
    <t>BC</t>
  </si>
  <si>
    <t>MUSLIM</t>
  </si>
  <si>
    <t>Tractor Repair</t>
  </si>
  <si>
    <t>SAHENAZ BIBI</t>
  </si>
  <si>
    <t>11-Nov-2022</t>
  </si>
  <si>
    <t>09</t>
  </si>
  <si>
    <t>3</t>
  </si>
  <si>
    <t>09-Jan-2023</t>
  </si>
  <si>
    <t>21-Nov-2023</t>
  </si>
  <si>
    <t>Close</t>
  </si>
  <si>
    <t/>
  </si>
  <si>
    <t>Agriculture &amp; Farming</t>
  </si>
  <si>
    <t>4</t>
  </si>
  <si>
    <t>09-Jan-2024</t>
  </si>
  <si>
    <t>09-Feb-2025</t>
  </si>
  <si>
    <t>Open</t>
  </si>
  <si>
    <t>Sidharth Sankar Sahoo/SF0074779</t>
  </si>
  <si>
    <t>Visited</t>
  </si>
  <si>
    <t>Borrower</t>
  </si>
  <si>
    <t>Available</t>
  </si>
  <si>
    <t>Loan Card</t>
  </si>
  <si>
    <t>Not Available</t>
  </si>
  <si>
    <t>Yes</t>
  </si>
  <si>
    <t>Ranjan Parida/SF0060275</t>
  </si>
  <si>
    <t>No</t>
  </si>
  <si>
    <t>Disbursed Viswas loan to customer on dt 21-11-2023 without knowledge of borrower</t>
  </si>
  <si>
    <t>FN25-26-00674</t>
  </si>
  <si>
    <t>Ranjan Parida</t>
  </si>
  <si>
    <t>SF0060275</t>
  </si>
  <si>
    <t>LO</t>
  </si>
  <si>
    <t>Installment</t>
  </si>
  <si>
    <t>As per loan card lo collected Rs 3500/- on dt-09/06/23 but lo has not remitted at office.</t>
  </si>
  <si>
    <t>As per loan card lo collected Rs 3500/- on dt-09/07/23 but lo has not remitted at office.</t>
  </si>
  <si>
    <t>As per loan card lo collected Rs 3500/- on dt-09/08/23 but lo has not remitted at office.</t>
  </si>
  <si>
    <t>As per loan card lo collected Rs 3500/- on dt-09/12/23 but lo has not remitted at office.</t>
  </si>
  <si>
    <t>No Action Taken</t>
  </si>
  <si>
    <t>Collection Misappropriation</t>
  </si>
  <si>
    <t>Completed-Report Submitted</t>
  </si>
  <si>
    <t>1. LO/Ranjan Parida/SF0060275 has collected 3550/- on dt-09.06.23, 09.07.23, 09.08.23 &amp; 09.12.23 but not remmited at branch. (Fraud is 3550/- * 4= 14200)
2. Further disbursed Viswas loan to customer on dt 21-11-2023 without knowledge of borrower bearing loan ID(353437238) Concern LO has collected Rs.3550/- each on dt-09.01.24 &amp; 09.02.24 but posted Rs.2880/- each on same date. (Fraud is 670/- * 2=1340/-).
3. Total fraud is Rs.15,540/-</t>
  </si>
  <si>
    <t>As per loan card lo collected Rs 3500/- on dt-09/01/24 and posted Rs 2880/- on loan id-353437238 and rest amt.670/- not remmited at branch.</t>
  </si>
  <si>
    <t>As per loan card lo collected Rs 3500/- on dt-09/02/24 and posted Rs 2880/- on loan id-353437238 and rest amt.670/- not remmited at branch.</t>
  </si>
  <si>
    <t>CSS</t>
  </si>
  <si>
    <t>Resigned-Exited</t>
  </si>
  <si>
    <t>Q1 25-26</t>
  </si>
  <si>
    <t>Loan Officer</t>
  </si>
  <si>
    <t>During CLV we observed LO/Ranjan Parida/SF0060275 has collected 21300/-and posted Rs.5760/- in FIMO &amp; net Fraud is Rs.15540/-.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</si>
</sst>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rgb="FF000000"/>
      <name val="Tahoma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16" fillId="0" borderId="5" xfId="26" applyFont="1" applyBorder="1" applyAlignment="1">
      <alignment vertical="center"/>
    </xf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>
      <alignment horizontal="center" vertical="center"/>
    </xf>
    <xf numFmtId="0" fontId="6" fillId="0" borderId="1" xfId="26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readingOrder="1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6" fillId="0" borderId="1" xfId="26" applyFont="1" applyBorder="1" applyAlignment="1" applyProtection="1">
      <alignment horizontal="center" vertical="center"/>
      <protection locked="0"/>
    </xf>
    <xf numFmtId="172" fontId="30" fillId="0" borderId="1" xfId="0" applyNumberFormat="1" applyFont="1" applyBorder="1" applyAlignment="1">
      <alignment horizontal="center" vertical="center" readingOrder="1"/>
    </xf>
    <xf numFmtId="0" fontId="17" fillId="5" borderId="14" xfId="0" applyFont="1" applyFill="1" applyBorder="1" applyAlignment="1">
      <alignment horizontal="center" vertical="top" wrapText="1" readingOrder="1"/>
    </xf>
    <xf numFmtId="0" fontId="31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8" fontId="6" fillId="0" borderId="1" xfId="26" applyNumberFormat="1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top" wrapText="1" readingOrder="1"/>
    </xf>
    <xf numFmtId="0" fontId="0" fillId="0" borderId="1" xfId="0" applyBorder="1" applyAlignment="1">
      <alignment vertical="top" wrapText="1"/>
    </xf>
    <xf numFmtId="0" fontId="6" fillId="0" borderId="8" xfId="26" applyFont="1" applyBorder="1" applyAlignment="1" applyProtection="1">
      <alignment horizontal="center" vertical="top" wrapText="1"/>
      <protection locked="0"/>
    </xf>
    <xf numFmtId="0" fontId="32" fillId="0" borderId="15" xfId="0" applyFont="1" applyBorder="1" applyAlignment="1">
      <alignment vertical="top" wrapText="1" readingOrder="1"/>
    </xf>
    <xf numFmtId="172" fontId="32" fillId="0" borderId="15" xfId="0" applyNumberFormat="1" applyFont="1" applyBorder="1" applyAlignment="1">
      <alignment vertical="top" wrapText="1" readingOrder="1"/>
    </xf>
    <xf numFmtId="0" fontId="17" fillId="5" borderId="1" xfId="0" applyFont="1" applyFill="1" applyBorder="1" applyAlignment="1">
      <alignment horizontal="center" vertical="center" wrapText="1" readingOrder="1"/>
    </xf>
    <xf numFmtId="1" fontId="32" fillId="0" borderId="15" xfId="0" applyNumberFormat="1" applyFont="1" applyBorder="1" applyAlignment="1">
      <alignment vertical="top" wrapText="1" readingOrder="1"/>
    </xf>
    <xf numFmtId="169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6" xfId="25" applyFont="1" applyBorder="1" applyAlignment="1" applyProtection="1">
      <alignment vertical="center"/>
    </xf>
    <xf numFmtId="0" fontId="7" fillId="0" borderId="0" xfId="25" applyFont="1" applyAlignment="1" applyProtection="1">
      <alignment vertical="center"/>
    </xf>
    <xf numFmtId="0" fontId="6" fillId="0" borderId="4" xfId="26" applyFont="1" applyBorder="1"/>
    <xf numFmtId="0" fontId="6" fillId="0" borderId="7" xfId="26" applyFont="1" applyBorder="1"/>
    <xf numFmtId="0" fontId="6" fillId="0" borderId="1" xfId="26" applyFont="1" applyBorder="1" applyAlignment="1" applyProtection="1">
      <alignment horizontal="left" vertical="center"/>
      <protection locked="0"/>
    </xf>
    <xf numFmtId="0" fontId="2" fillId="0" borderId="1" xfId="0" applyFont="1" applyBorder="1"/>
    <xf numFmtId="0" fontId="30" fillId="0" borderId="15" xfId="0" applyFont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30" fillId="0" borderId="17" xfId="0" applyFont="1" applyBorder="1" applyAlignment="1">
      <alignment horizontal="center" vertical="center"/>
    </xf>
    <xf numFmtId="166" fontId="33" fillId="7" borderId="1" xfId="2" applyNumberFormat="1" applyFont="1" applyFill="1" applyBorder="1" applyAlignment="1">
      <alignment horizontal="center" vertic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X1" zoomScaleNormal="100" workbookViewId="0">
      <selection activeCell="AC9" sqref="AC9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27" t="s">
        <v>3</v>
      </c>
    </row>
    <row r="3" spans="1:30" ht="15.6" x14ac:dyDescent="0.3">
      <c r="A3" s="29" t="s">
        <v>183</v>
      </c>
      <c r="S3" s="134" t="s">
        <v>15</v>
      </c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0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s="109" customFormat="1" ht="30" customHeight="1" x14ac:dyDescent="0.3">
      <c r="A5" s="3">
        <v>1</v>
      </c>
      <c r="B5" s="15" t="s">
        <v>241</v>
      </c>
      <c r="C5" s="133" t="s">
        <v>190</v>
      </c>
      <c r="D5" s="133" t="s">
        <v>189</v>
      </c>
      <c r="E5" s="133" t="s">
        <v>188</v>
      </c>
      <c r="F5" s="133" t="s">
        <v>187</v>
      </c>
      <c r="G5" s="16">
        <v>45796</v>
      </c>
      <c r="H5" s="17" t="s">
        <v>239</v>
      </c>
      <c r="I5" s="16">
        <v>45797</v>
      </c>
      <c r="J5" s="98" t="s">
        <v>224</v>
      </c>
      <c r="K5" s="14">
        <v>1</v>
      </c>
      <c r="L5" s="14">
        <v>19090</v>
      </c>
      <c r="M5" s="14">
        <v>0</v>
      </c>
      <c r="N5" s="167" t="s">
        <v>225</v>
      </c>
      <c r="O5" s="168" t="s">
        <v>242</v>
      </c>
      <c r="P5" s="98" t="s">
        <v>226</v>
      </c>
      <c r="Q5" s="13" t="s">
        <v>240</v>
      </c>
      <c r="R5" s="16">
        <v>45485</v>
      </c>
      <c r="S5" s="13" t="s">
        <v>234</v>
      </c>
      <c r="T5" s="13"/>
      <c r="U5" s="79" t="s">
        <v>235</v>
      </c>
      <c r="V5" s="16">
        <v>45796</v>
      </c>
      <c r="W5" s="16">
        <v>45799</v>
      </c>
      <c r="X5" s="18">
        <v>1</v>
      </c>
      <c r="Y5" s="3">
        <v>21300</v>
      </c>
      <c r="Z5" s="21">
        <v>5760</v>
      </c>
      <c r="AA5" s="22">
        <f>Y5-Z5</f>
        <v>15540</v>
      </c>
      <c r="AB5" s="3">
        <v>1</v>
      </c>
      <c r="AC5" s="16">
        <v>45799</v>
      </c>
      <c r="AD5" s="87" t="s">
        <v>243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36" t="s">
        <v>2</v>
      </c>
      <c r="B1" s="137"/>
      <c r="C1" s="137"/>
      <c r="D1" s="137"/>
      <c r="E1" s="138"/>
    </row>
    <row r="2" spans="1:5" ht="18" x14ac:dyDescent="0.35">
      <c r="A2" s="39"/>
      <c r="B2" s="139" t="s">
        <v>3</v>
      </c>
      <c r="C2" s="139"/>
      <c r="D2" s="139"/>
      <c r="E2" s="40"/>
    </row>
    <row r="3" spans="1:5" ht="14.4" x14ac:dyDescent="0.3">
      <c r="A3" s="41" t="s">
        <v>1</v>
      </c>
      <c r="B3" s="41" t="s">
        <v>0</v>
      </c>
      <c r="C3" s="41" t="s">
        <v>109</v>
      </c>
      <c r="D3" s="41" t="s">
        <v>110</v>
      </c>
      <c r="E3" s="41" t="s">
        <v>111</v>
      </c>
    </row>
    <row r="4" spans="1:5" ht="24" customHeight="1" x14ac:dyDescent="0.3">
      <c r="A4" s="74"/>
      <c r="B4" s="75"/>
      <c r="C4" s="75"/>
      <c r="D4" s="75"/>
      <c r="E4" s="75"/>
    </row>
    <row r="5" spans="1:5" ht="35.25" customHeight="1" x14ac:dyDescent="0.3">
      <c r="A5" s="42" t="s">
        <v>5</v>
      </c>
      <c r="B5" s="42" t="s">
        <v>112</v>
      </c>
      <c r="C5" s="42" t="s">
        <v>113</v>
      </c>
      <c r="D5" s="42" t="s">
        <v>114</v>
      </c>
      <c r="E5" s="42" t="s">
        <v>115</v>
      </c>
    </row>
    <row r="6" spans="1:5" ht="25.5" customHeight="1" x14ac:dyDescent="0.3">
      <c r="A6" s="76"/>
      <c r="B6" s="43"/>
      <c r="C6" s="43"/>
      <c r="D6" s="43"/>
      <c r="E6" s="44"/>
    </row>
    <row r="7" spans="1:5" ht="15.6" x14ac:dyDescent="0.3">
      <c r="A7" s="140" t="s">
        <v>116</v>
      </c>
      <c r="B7" s="141"/>
      <c r="C7" s="141"/>
      <c r="D7" s="141"/>
      <c r="E7" s="141"/>
    </row>
    <row r="8" spans="1:5" ht="15" customHeight="1" x14ac:dyDescent="0.3">
      <c r="A8" s="142" t="s">
        <v>117</v>
      </c>
      <c r="B8" s="144" t="s">
        <v>172</v>
      </c>
      <c r="C8" s="145"/>
      <c r="D8" s="146" t="s">
        <v>118</v>
      </c>
      <c r="E8" s="147"/>
    </row>
    <row r="9" spans="1:5" ht="14.4" x14ac:dyDescent="0.3">
      <c r="A9" s="143"/>
      <c r="B9" s="45" t="s">
        <v>119</v>
      </c>
      <c r="C9" s="46" t="s">
        <v>120</v>
      </c>
      <c r="D9" s="46" t="s">
        <v>119</v>
      </c>
      <c r="E9" s="46" t="s">
        <v>120</v>
      </c>
    </row>
    <row r="10" spans="1:5" ht="14.4" x14ac:dyDescent="0.3">
      <c r="A10" s="47">
        <v>2000</v>
      </c>
      <c r="B10" s="48"/>
      <c r="C10" s="49">
        <f>B10*A10</f>
        <v>0</v>
      </c>
      <c r="D10" s="48"/>
      <c r="E10" s="49">
        <f>D10*A10</f>
        <v>0</v>
      </c>
    </row>
    <row r="11" spans="1:5" ht="14.4" x14ac:dyDescent="0.3">
      <c r="A11" s="50">
        <v>500</v>
      </c>
      <c r="B11" s="51"/>
      <c r="C11" s="49">
        <f t="shared" ref="C11:C17" si="0">B11*A11</f>
        <v>0</v>
      </c>
      <c r="D11" s="51"/>
      <c r="E11" s="49">
        <f t="shared" ref="E11:E17" si="1">D11*A11</f>
        <v>0</v>
      </c>
    </row>
    <row r="12" spans="1:5" ht="14.4" x14ac:dyDescent="0.3">
      <c r="A12" s="50">
        <v>200</v>
      </c>
      <c r="B12" s="51"/>
      <c r="C12" s="49">
        <f t="shared" si="0"/>
        <v>0</v>
      </c>
      <c r="D12" s="51"/>
      <c r="E12" s="49">
        <f t="shared" si="1"/>
        <v>0</v>
      </c>
    </row>
    <row r="13" spans="1:5" ht="14.4" x14ac:dyDescent="0.3">
      <c r="A13" s="50">
        <v>100</v>
      </c>
      <c r="B13" s="51"/>
      <c r="C13" s="49">
        <f t="shared" si="0"/>
        <v>0</v>
      </c>
      <c r="D13" s="51"/>
      <c r="E13" s="49">
        <f t="shared" si="1"/>
        <v>0</v>
      </c>
    </row>
    <row r="14" spans="1:5" ht="14.4" x14ac:dyDescent="0.3">
      <c r="A14" s="50">
        <v>50</v>
      </c>
      <c r="B14" s="51"/>
      <c r="C14" s="49">
        <f t="shared" si="0"/>
        <v>0</v>
      </c>
      <c r="D14" s="51"/>
      <c r="E14" s="49">
        <f t="shared" si="1"/>
        <v>0</v>
      </c>
    </row>
    <row r="15" spans="1:5" ht="14.4" x14ac:dyDescent="0.3">
      <c r="A15" s="50">
        <v>20</v>
      </c>
      <c r="B15" s="51"/>
      <c r="C15" s="49">
        <f t="shared" si="0"/>
        <v>0</v>
      </c>
      <c r="D15" s="51"/>
      <c r="E15" s="49">
        <f t="shared" si="1"/>
        <v>0</v>
      </c>
    </row>
    <row r="16" spans="1:5" ht="14.4" x14ac:dyDescent="0.3">
      <c r="A16" s="50">
        <v>10</v>
      </c>
      <c r="B16" s="51"/>
      <c r="C16" s="49">
        <f t="shared" si="0"/>
        <v>0</v>
      </c>
      <c r="D16" s="51"/>
      <c r="E16" s="49">
        <f t="shared" si="1"/>
        <v>0</v>
      </c>
    </row>
    <row r="17" spans="1:5" ht="14.4" x14ac:dyDescent="0.3">
      <c r="A17" s="50">
        <v>5</v>
      </c>
      <c r="B17" s="51"/>
      <c r="C17" s="49">
        <f t="shared" si="0"/>
        <v>0</v>
      </c>
      <c r="D17" s="51"/>
      <c r="E17" s="49">
        <f t="shared" si="1"/>
        <v>0</v>
      </c>
    </row>
    <row r="18" spans="1:5" ht="14.4" x14ac:dyDescent="0.3">
      <c r="A18" s="52" t="s">
        <v>121</v>
      </c>
      <c r="B18" s="53"/>
      <c r="C18" s="49">
        <f>B18</f>
        <v>0</v>
      </c>
      <c r="D18" s="53"/>
      <c r="E18" s="54">
        <f>D18</f>
        <v>0</v>
      </c>
    </row>
    <row r="19" spans="1:5" ht="14.4" x14ac:dyDescent="0.3">
      <c r="A19" s="55"/>
      <c r="B19" s="56" t="s">
        <v>122</v>
      </c>
      <c r="C19" s="57">
        <f>SUM(C10:C18)</f>
        <v>0</v>
      </c>
      <c r="D19" s="56" t="s">
        <v>122</v>
      </c>
      <c r="E19" s="57">
        <f>SUM(E10:E18)</f>
        <v>0</v>
      </c>
    </row>
    <row r="20" spans="1:5" ht="26.1" customHeight="1" x14ac:dyDescent="0.3">
      <c r="A20" s="148" t="s">
        <v>181</v>
      </c>
      <c r="B20" s="149"/>
      <c r="C20" s="58"/>
      <c r="D20" s="59" t="s">
        <v>171</v>
      </c>
      <c r="E20" s="60"/>
    </row>
    <row r="21" spans="1:5" ht="26.1" customHeight="1" x14ac:dyDescent="0.3">
      <c r="A21" s="150" t="s">
        <v>154</v>
      </c>
      <c r="B21" s="151"/>
      <c r="C21" s="60"/>
      <c r="D21" s="59" t="s">
        <v>157</v>
      </c>
      <c r="E21" s="60"/>
    </row>
    <row r="22" spans="1:5" ht="26.1" customHeight="1" x14ac:dyDescent="0.3">
      <c r="A22" s="150" t="s">
        <v>123</v>
      </c>
      <c r="B22" s="151"/>
      <c r="C22" s="60"/>
      <c r="D22" s="61" t="s">
        <v>124</v>
      </c>
      <c r="E22" s="60"/>
    </row>
    <row r="23" spans="1:5" ht="26.1" customHeight="1" x14ac:dyDescent="0.3">
      <c r="A23" s="150" t="s">
        <v>125</v>
      </c>
      <c r="B23" s="151"/>
      <c r="C23" s="92">
        <f>(C19+C21)-(E20+E21)-E19</f>
        <v>0</v>
      </c>
      <c r="D23" s="94" t="s">
        <v>182</v>
      </c>
      <c r="E23" s="95"/>
    </row>
    <row r="24" spans="1:5" ht="82.5" customHeight="1" x14ac:dyDescent="0.3">
      <c r="A24" s="59" t="s">
        <v>126</v>
      </c>
      <c r="B24" s="135"/>
      <c r="C24" s="135"/>
      <c r="D24" s="135"/>
      <c r="E24" s="135"/>
    </row>
    <row r="25" spans="1:5" ht="57.75" customHeight="1" x14ac:dyDescent="0.3">
      <c r="A25" s="62" t="s">
        <v>127</v>
      </c>
      <c r="B25" s="158"/>
      <c r="C25" s="158"/>
      <c r="D25" s="158"/>
      <c r="E25" s="158"/>
    </row>
    <row r="26" spans="1:5" ht="37.5" customHeight="1" x14ac:dyDescent="0.3">
      <c r="A26" s="63" t="s">
        <v>128</v>
      </c>
      <c r="B26" s="63" t="s">
        <v>129</v>
      </c>
      <c r="C26" s="63" t="s">
        <v>130</v>
      </c>
      <c r="D26" s="63" t="s">
        <v>131</v>
      </c>
      <c r="E26" s="63" t="s">
        <v>132</v>
      </c>
    </row>
    <row r="27" spans="1:5" ht="27.75" customHeight="1" x14ac:dyDescent="0.3">
      <c r="A27" s="75"/>
      <c r="B27" s="75"/>
      <c r="C27" s="77"/>
      <c r="D27" s="77"/>
      <c r="E27" s="77"/>
    </row>
    <row r="28" spans="1:5" ht="14.4" x14ac:dyDescent="0.3">
      <c r="A28" s="159" t="s">
        <v>133</v>
      </c>
      <c r="B28" s="159"/>
      <c r="C28" s="159" t="s">
        <v>134</v>
      </c>
      <c r="D28" s="159"/>
      <c r="E28" s="159"/>
    </row>
    <row r="29" spans="1:5" ht="14.4" x14ac:dyDescent="0.3">
      <c r="A29" s="160"/>
      <c r="B29" s="160"/>
      <c r="C29" s="161"/>
      <c r="D29" s="161"/>
      <c r="E29" s="161"/>
    </row>
    <row r="30" spans="1:5" ht="42.75" customHeight="1" x14ac:dyDescent="0.3">
      <c r="A30" s="160"/>
      <c r="B30" s="160"/>
      <c r="C30" s="161"/>
      <c r="D30" s="161"/>
      <c r="E30" s="161"/>
    </row>
    <row r="31" spans="1:5" ht="21.75" customHeight="1" x14ac:dyDescent="0.3">
      <c r="A31" s="64"/>
      <c r="B31" s="64"/>
      <c r="C31" s="64"/>
      <c r="D31" s="64"/>
      <c r="E31" s="65"/>
    </row>
    <row r="32" spans="1:5" ht="24.75" customHeight="1" x14ac:dyDescent="0.3">
      <c r="A32" s="66" t="s">
        <v>135</v>
      </c>
      <c r="B32" s="67"/>
      <c r="C32" s="66" t="s">
        <v>136</v>
      </c>
      <c r="D32" s="162"/>
      <c r="E32" s="163"/>
    </row>
    <row r="33" spans="1:5" ht="18" customHeight="1" x14ac:dyDescent="0.3">
      <c r="A33" s="66" t="s">
        <v>137</v>
      </c>
      <c r="B33" s="67"/>
      <c r="C33" s="68" t="s">
        <v>138</v>
      </c>
      <c r="D33" s="152" t="s">
        <v>145</v>
      </c>
      <c r="E33" s="153"/>
    </row>
    <row r="34" spans="1:5" ht="27.6" x14ac:dyDescent="0.3">
      <c r="A34" s="68" t="s">
        <v>139</v>
      </c>
      <c r="B34" s="67"/>
      <c r="C34" s="68" t="s">
        <v>140</v>
      </c>
      <c r="D34" s="154"/>
      <c r="E34" s="155"/>
    </row>
    <row r="35" spans="1:5" ht="27.6" x14ac:dyDescent="0.3">
      <c r="A35" s="68" t="s">
        <v>141</v>
      </c>
      <c r="B35" s="67"/>
      <c r="C35" s="68" t="s">
        <v>142</v>
      </c>
      <c r="D35" s="154"/>
      <c r="E35" s="155"/>
    </row>
    <row r="36" spans="1:5" ht="25.5" customHeight="1" x14ac:dyDescent="0.3">
      <c r="A36" s="69" t="s">
        <v>143</v>
      </c>
      <c r="B36" s="70"/>
      <c r="C36" s="69" t="s">
        <v>144</v>
      </c>
      <c r="D36" s="156"/>
      <c r="E36" s="157"/>
    </row>
    <row r="37" spans="1:5" ht="15" customHeight="1" x14ac:dyDescent="0.3">
      <c r="A37" s="71"/>
      <c r="B37" s="72"/>
      <c r="C37" s="72"/>
      <c r="D37" s="72"/>
      <c r="E37" s="73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spans="1:20" ht="18" x14ac:dyDescent="0.3">
      <c r="A2" s="2" t="s">
        <v>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0" x14ac:dyDescent="0.3">
      <c r="A3" s="82" t="s">
        <v>149</v>
      </c>
      <c r="B3" s="83"/>
      <c r="C3" s="83"/>
      <c r="D3" s="83"/>
      <c r="E3" s="83"/>
      <c r="F3" s="83"/>
      <c r="G3" s="83"/>
      <c r="H3" s="164" t="s">
        <v>150</v>
      </c>
      <c r="I3" s="165"/>
      <c r="J3" s="165"/>
      <c r="K3" s="165"/>
      <c r="L3" s="165"/>
      <c r="M3" s="165"/>
      <c r="N3" s="165"/>
      <c r="O3" s="165"/>
      <c r="P3" s="165"/>
      <c r="Q3" s="165"/>
      <c r="R3" s="166"/>
      <c r="S3" s="88"/>
      <c r="T3" s="84"/>
    </row>
    <row r="4" spans="1:20" ht="41.4" x14ac:dyDescent="0.3">
      <c r="A4" s="85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89" t="s">
        <v>162</v>
      </c>
    </row>
    <row r="5" spans="1:20" x14ac:dyDescent="0.3">
      <c r="A5" s="86">
        <f>ROW()-4</f>
        <v>1</v>
      </c>
      <c r="B5" s="119" t="s">
        <v>190</v>
      </c>
      <c r="C5" s="119" t="s">
        <v>189</v>
      </c>
      <c r="D5" s="123" t="s">
        <v>225</v>
      </c>
      <c r="E5" s="123" t="s">
        <v>226</v>
      </c>
      <c r="F5" s="118" t="s">
        <v>227</v>
      </c>
      <c r="G5" s="132" t="s">
        <v>224</v>
      </c>
      <c r="H5" s="96">
        <v>0</v>
      </c>
      <c r="I5" s="96">
        <v>21300</v>
      </c>
      <c r="J5" s="96">
        <v>0</v>
      </c>
      <c r="K5" s="96">
        <v>0</v>
      </c>
      <c r="L5" s="96">
        <v>0</v>
      </c>
      <c r="M5" s="96">
        <v>0</v>
      </c>
      <c r="N5" s="96">
        <v>0</v>
      </c>
      <c r="O5" s="96">
        <v>0</v>
      </c>
      <c r="P5" s="97">
        <f>SUM(I5:O5)</f>
        <v>21300</v>
      </c>
      <c r="Q5" s="96">
        <v>5760</v>
      </c>
      <c r="R5" s="97">
        <f>P5-Q5</f>
        <v>15540</v>
      </c>
      <c r="S5" s="87"/>
      <c r="T5" s="78" t="s">
        <v>233</v>
      </c>
    </row>
    <row r="6" spans="1:20" x14ac:dyDescent="0.3">
      <c r="P6" s="107">
        <f>SUM(P5:P5)</f>
        <v>21300</v>
      </c>
      <c r="Q6" s="107">
        <f>SUM(Q5:Q5)</f>
        <v>5760</v>
      </c>
      <c r="R6" s="107">
        <f>SUM(R5:R5)</f>
        <v>15540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"/>
  <sheetViews>
    <sheetView showGridLines="0" zoomScale="94" zoomScaleNormal="100" workbookViewId="0">
      <pane ySplit="4" topLeftCell="A5" activePane="bottomLeft" state="frozen"/>
      <selection pane="bottomLeft" activeCell="F8" sqref="F8"/>
    </sheetView>
  </sheetViews>
  <sheetFormatPr defaultColWidth="8.6640625" defaultRowHeight="13.8" x14ac:dyDescent="0.3"/>
  <cols>
    <col min="1" max="1" width="8.6640625" style="25"/>
    <col min="2" max="2" width="15.6640625" style="25" customWidth="1"/>
    <col min="3" max="5" width="18.88671875" style="25" customWidth="1"/>
    <col min="6" max="6" width="19.5546875" style="25" customWidth="1"/>
    <col min="7" max="7" width="21" style="25" customWidth="1"/>
    <col min="8" max="8" width="23" style="25" customWidth="1"/>
    <col min="9" max="9" width="9.77734375" style="25" customWidth="1"/>
    <col min="10" max="10" width="16" style="25" customWidth="1"/>
    <col min="11" max="11" width="19.5546875" style="25" customWidth="1"/>
    <col min="12" max="12" width="10.44140625" style="25" customWidth="1"/>
    <col min="13" max="13" width="18.6640625" style="25" customWidth="1"/>
    <col min="14" max="14" width="17.88671875" style="25" customWidth="1"/>
    <col min="15" max="15" width="11" style="25" customWidth="1"/>
    <col min="16" max="16" width="10.33203125" style="25" customWidth="1"/>
    <col min="17" max="17" width="12.33203125" style="25" customWidth="1"/>
    <col min="18" max="18" width="10.6640625" style="25" customWidth="1"/>
    <col min="19" max="19" width="20.109375" style="25" customWidth="1"/>
    <col min="20" max="20" width="20.5546875" style="25" customWidth="1"/>
    <col min="21" max="21" width="10.6640625" style="25" customWidth="1"/>
    <col min="22" max="22" width="20.5546875" style="25" customWidth="1"/>
    <col min="23" max="23" width="100.77734375" style="25" customWidth="1"/>
    <col min="24" max="16384" width="8.6640625" style="25"/>
  </cols>
  <sheetData>
    <row r="1" spans="1:23" ht="18" x14ac:dyDescent="0.3">
      <c r="A1" s="2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127"/>
    </row>
    <row r="2" spans="1:23" ht="15.6" x14ac:dyDescent="0.3">
      <c r="A2" s="27" t="s">
        <v>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7"/>
    </row>
    <row r="3" spans="1:23" x14ac:dyDescent="0.3">
      <c r="A3" s="26" t="s">
        <v>23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24"/>
      <c r="N3" s="129"/>
      <c r="O3" s="129"/>
      <c r="P3" s="128"/>
      <c r="Q3" s="128"/>
      <c r="R3" s="128"/>
      <c r="S3" s="129"/>
      <c r="T3" s="129"/>
      <c r="U3" s="129"/>
      <c r="V3" s="129"/>
      <c r="W3" s="130"/>
    </row>
    <row r="4" spans="1:23" s="126" customFormat="1" ht="69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3" t="s">
        <v>180</v>
      </c>
      <c r="W4" s="9" t="s">
        <v>34</v>
      </c>
    </row>
    <row r="5" spans="1:23" x14ac:dyDescent="0.3">
      <c r="A5" s="99">
        <v>1</v>
      </c>
      <c r="B5" s="100" t="s">
        <v>190</v>
      </c>
      <c r="C5" s="100" t="s">
        <v>189</v>
      </c>
      <c r="D5" s="98" t="s">
        <v>224</v>
      </c>
      <c r="E5" s="101">
        <v>45796</v>
      </c>
      <c r="F5" s="91" t="s">
        <v>225</v>
      </c>
      <c r="G5" s="91" t="s">
        <v>226</v>
      </c>
      <c r="H5" s="102" t="s">
        <v>227</v>
      </c>
      <c r="I5" s="100" t="s">
        <v>194</v>
      </c>
      <c r="J5" s="100" t="s">
        <v>197</v>
      </c>
      <c r="K5" s="100" t="s">
        <v>201</v>
      </c>
      <c r="L5" s="100">
        <v>349489701</v>
      </c>
      <c r="M5" s="100" t="s">
        <v>202</v>
      </c>
      <c r="N5" s="103">
        <v>65959</v>
      </c>
      <c r="O5" s="103">
        <v>3550</v>
      </c>
      <c r="P5" s="114" t="s">
        <v>228</v>
      </c>
      <c r="Q5" s="115">
        <v>45086</v>
      </c>
      <c r="R5" s="102">
        <v>3550</v>
      </c>
      <c r="S5" s="102">
        <v>0</v>
      </c>
      <c r="T5" s="102">
        <v>0</v>
      </c>
      <c r="U5" s="102">
        <f t="shared" ref="U5:U10" si="0">R5-(S5+T5)</f>
        <v>3550</v>
      </c>
      <c r="V5" s="90" t="s">
        <v>218</v>
      </c>
      <c r="W5" s="131" t="s">
        <v>229</v>
      </c>
    </row>
    <row r="6" spans="1:23" x14ac:dyDescent="0.3">
      <c r="A6" s="99">
        <v>2</v>
      </c>
      <c r="B6" s="100" t="s">
        <v>190</v>
      </c>
      <c r="C6" s="100" t="s">
        <v>189</v>
      </c>
      <c r="D6" s="98" t="s">
        <v>224</v>
      </c>
      <c r="E6" s="101">
        <v>45796</v>
      </c>
      <c r="F6" s="91" t="s">
        <v>225</v>
      </c>
      <c r="G6" s="91" t="s">
        <v>226</v>
      </c>
      <c r="H6" s="102" t="s">
        <v>227</v>
      </c>
      <c r="I6" s="100" t="s">
        <v>194</v>
      </c>
      <c r="J6" s="100" t="s">
        <v>197</v>
      </c>
      <c r="K6" s="100" t="s">
        <v>201</v>
      </c>
      <c r="L6" s="100">
        <v>349489701</v>
      </c>
      <c r="M6" s="100" t="s">
        <v>202</v>
      </c>
      <c r="N6" s="103">
        <v>65959</v>
      </c>
      <c r="O6" s="103">
        <v>3550</v>
      </c>
      <c r="P6" s="114" t="s">
        <v>228</v>
      </c>
      <c r="Q6" s="115">
        <v>45116</v>
      </c>
      <c r="R6" s="102">
        <v>3550</v>
      </c>
      <c r="S6" s="102">
        <v>0</v>
      </c>
      <c r="T6" s="102">
        <v>0</v>
      </c>
      <c r="U6" s="102">
        <f t="shared" si="0"/>
        <v>3550</v>
      </c>
      <c r="V6" s="90" t="s">
        <v>218</v>
      </c>
      <c r="W6" s="131" t="s">
        <v>230</v>
      </c>
    </row>
    <row r="7" spans="1:23" x14ac:dyDescent="0.3">
      <c r="A7" s="99">
        <v>3</v>
      </c>
      <c r="B7" s="100" t="s">
        <v>190</v>
      </c>
      <c r="C7" s="100" t="s">
        <v>189</v>
      </c>
      <c r="D7" s="98" t="s">
        <v>224</v>
      </c>
      <c r="E7" s="101">
        <v>45796</v>
      </c>
      <c r="F7" s="91" t="s">
        <v>225</v>
      </c>
      <c r="G7" s="91" t="s">
        <v>226</v>
      </c>
      <c r="H7" s="102" t="s">
        <v>227</v>
      </c>
      <c r="I7" s="100" t="s">
        <v>194</v>
      </c>
      <c r="J7" s="100" t="s">
        <v>197</v>
      </c>
      <c r="K7" s="100" t="s">
        <v>201</v>
      </c>
      <c r="L7" s="100">
        <v>349489701</v>
      </c>
      <c r="M7" s="100" t="s">
        <v>202</v>
      </c>
      <c r="N7" s="103">
        <v>65959</v>
      </c>
      <c r="O7" s="103">
        <v>3550</v>
      </c>
      <c r="P7" s="114" t="s">
        <v>228</v>
      </c>
      <c r="Q7" s="115">
        <v>45147</v>
      </c>
      <c r="R7" s="102">
        <v>3550</v>
      </c>
      <c r="S7" s="102">
        <v>0</v>
      </c>
      <c r="T7" s="102">
        <v>0</v>
      </c>
      <c r="U7" s="102">
        <f t="shared" si="0"/>
        <v>3550</v>
      </c>
      <c r="V7" s="90" t="s">
        <v>218</v>
      </c>
      <c r="W7" s="131" t="s">
        <v>231</v>
      </c>
    </row>
    <row r="8" spans="1:23" x14ac:dyDescent="0.3">
      <c r="A8" s="99">
        <v>4</v>
      </c>
      <c r="B8" s="100" t="s">
        <v>190</v>
      </c>
      <c r="C8" s="100" t="s">
        <v>189</v>
      </c>
      <c r="D8" s="98" t="s">
        <v>224</v>
      </c>
      <c r="E8" s="101">
        <v>45796</v>
      </c>
      <c r="F8" s="91" t="s">
        <v>225</v>
      </c>
      <c r="G8" s="91" t="s">
        <v>226</v>
      </c>
      <c r="H8" s="102" t="s">
        <v>227</v>
      </c>
      <c r="I8" s="100" t="s">
        <v>194</v>
      </c>
      <c r="J8" s="100" t="s">
        <v>197</v>
      </c>
      <c r="K8" s="100" t="s">
        <v>201</v>
      </c>
      <c r="L8" s="100">
        <v>349489701</v>
      </c>
      <c r="M8" s="100" t="s">
        <v>202</v>
      </c>
      <c r="N8" s="103">
        <v>65959</v>
      </c>
      <c r="O8" s="103">
        <v>3550</v>
      </c>
      <c r="P8" s="114" t="s">
        <v>228</v>
      </c>
      <c r="Q8" s="115">
        <v>45269</v>
      </c>
      <c r="R8" s="102">
        <v>3550</v>
      </c>
      <c r="S8" s="102">
        <v>0</v>
      </c>
      <c r="T8" s="102">
        <v>0</v>
      </c>
      <c r="U8" s="102">
        <f t="shared" si="0"/>
        <v>3550</v>
      </c>
      <c r="V8" s="90" t="s">
        <v>218</v>
      </c>
      <c r="W8" s="131" t="s">
        <v>232</v>
      </c>
    </row>
    <row r="9" spans="1:23" x14ac:dyDescent="0.3">
      <c r="A9" s="99">
        <v>5</v>
      </c>
      <c r="B9" s="100" t="s">
        <v>190</v>
      </c>
      <c r="C9" s="100" t="s">
        <v>189</v>
      </c>
      <c r="D9" s="98" t="s">
        <v>224</v>
      </c>
      <c r="E9" s="101">
        <v>45796</v>
      </c>
      <c r="F9" s="91" t="s">
        <v>225</v>
      </c>
      <c r="G9" s="91" t="s">
        <v>226</v>
      </c>
      <c r="H9" s="102" t="s">
        <v>227</v>
      </c>
      <c r="I9" s="100" t="s">
        <v>194</v>
      </c>
      <c r="J9" s="100" t="s">
        <v>197</v>
      </c>
      <c r="K9" s="100" t="s">
        <v>201</v>
      </c>
      <c r="L9" s="100">
        <v>349489701</v>
      </c>
      <c r="M9" s="100" t="s">
        <v>202</v>
      </c>
      <c r="N9" s="103">
        <v>65959</v>
      </c>
      <c r="O9" s="103">
        <v>3550</v>
      </c>
      <c r="P9" s="114" t="s">
        <v>228</v>
      </c>
      <c r="Q9" s="115">
        <v>45300</v>
      </c>
      <c r="R9" s="102">
        <v>3550</v>
      </c>
      <c r="S9" s="102">
        <v>2880</v>
      </c>
      <c r="T9" s="102">
        <v>0</v>
      </c>
      <c r="U9" s="102">
        <f t="shared" si="0"/>
        <v>670</v>
      </c>
      <c r="V9" s="90" t="s">
        <v>218</v>
      </c>
      <c r="W9" s="131" t="s">
        <v>237</v>
      </c>
    </row>
    <row r="10" spans="1:23" x14ac:dyDescent="0.3">
      <c r="A10" s="99">
        <v>6</v>
      </c>
      <c r="B10" s="100" t="s">
        <v>190</v>
      </c>
      <c r="C10" s="100" t="s">
        <v>189</v>
      </c>
      <c r="D10" s="98" t="s">
        <v>224</v>
      </c>
      <c r="E10" s="101">
        <v>45796</v>
      </c>
      <c r="F10" s="91" t="s">
        <v>225</v>
      </c>
      <c r="G10" s="91" t="s">
        <v>226</v>
      </c>
      <c r="H10" s="102" t="s">
        <v>227</v>
      </c>
      <c r="I10" s="100" t="s">
        <v>194</v>
      </c>
      <c r="J10" s="100" t="s">
        <v>197</v>
      </c>
      <c r="K10" s="100" t="s">
        <v>201</v>
      </c>
      <c r="L10" s="100">
        <v>349489701</v>
      </c>
      <c r="M10" s="100" t="s">
        <v>202</v>
      </c>
      <c r="N10" s="103">
        <v>65959</v>
      </c>
      <c r="O10" s="103">
        <v>3550</v>
      </c>
      <c r="P10" s="114" t="s">
        <v>228</v>
      </c>
      <c r="Q10" s="115">
        <v>45331</v>
      </c>
      <c r="R10" s="102">
        <v>3550</v>
      </c>
      <c r="S10" s="102">
        <v>2880</v>
      </c>
      <c r="T10" s="102">
        <v>0</v>
      </c>
      <c r="U10" s="102">
        <f t="shared" si="0"/>
        <v>670</v>
      </c>
      <c r="V10" s="90" t="s">
        <v>218</v>
      </c>
      <c r="W10" s="131" t="s">
        <v>238</v>
      </c>
    </row>
  </sheetData>
  <autoFilter ref="A4:W4" xr:uid="{BB859136-560D-4147-A720-0C736FAB6F10}"/>
  <conditionalFormatting sqref="L5:L10">
    <cfRule type="duplicateValues" dxfId="5" priority="13"/>
    <cfRule type="duplicateValues" dxfId="4" priority="14"/>
  </conditionalFormatting>
  <dataValidations count="2">
    <dataValidation type="list" allowBlank="1" showInputMessage="1" showErrorMessage="1" sqref="P5:P10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7"/>
  <sheetViews>
    <sheetView showGridLines="0" topLeftCell="F1" zoomScaleNormal="100" workbookViewId="0">
      <pane ySplit="5" topLeftCell="A6" activePane="bottomLeft" state="frozen"/>
      <selection pane="bottomLeft" activeCell="J7" sqref="J7"/>
    </sheetView>
  </sheetViews>
  <sheetFormatPr defaultColWidth="8.6640625" defaultRowHeight="14.4" x14ac:dyDescent="0.3"/>
  <cols>
    <col min="1" max="8" width="8.6640625" style="19"/>
    <col min="9" max="9" width="12.77734375" style="19" customWidth="1"/>
    <col min="10" max="10" width="16.21875" style="19" customWidth="1"/>
    <col min="11" max="23" width="8.6640625" style="19"/>
    <col min="24" max="24" width="10" style="19" customWidth="1"/>
    <col min="25" max="25" width="19.6640625" style="19" customWidth="1"/>
    <col min="26" max="26" width="15.88671875" style="19" customWidth="1"/>
    <col min="27" max="27" width="19.21875" style="19" customWidth="1"/>
    <col min="28" max="30" width="8.6640625" style="19" customWidth="1"/>
    <col min="31" max="31" width="18.6640625" style="19" customWidth="1"/>
    <col min="32" max="33" width="8.6640625" style="19" customWidth="1"/>
    <col min="34" max="34" width="15.33203125" style="19" customWidth="1"/>
    <col min="35" max="35" width="16.6640625" style="19" customWidth="1"/>
    <col min="36" max="36" width="13.33203125" style="19" customWidth="1"/>
    <col min="37" max="53" width="8.6640625" style="19" customWidth="1"/>
    <col min="54" max="54" width="24.33203125" style="108" customWidth="1"/>
    <col min="55" max="55" width="29.44140625" style="108" customWidth="1"/>
    <col min="56" max="56" width="19.44140625" style="109" customWidth="1"/>
    <col min="57" max="58" width="27.44140625" style="110" customWidth="1"/>
    <col min="59" max="59" width="27" style="111" customWidth="1"/>
    <col min="60" max="60" width="39.109375" style="111" customWidth="1"/>
    <col min="61" max="61" width="18.5546875" style="109" customWidth="1"/>
    <col min="62" max="62" width="30" style="112" customWidth="1"/>
    <col min="63" max="63" width="26.77734375" style="113" customWidth="1"/>
    <col min="64" max="64" width="83.109375" style="25" customWidth="1"/>
    <col min="65" max="16384" width="8.6640625" style="19"/>
  </cols>
  <sheetData>
    <row r="1" spans="1:64" s="25" customFormat="1" ht="17.100000000000001" customHeight="1" x14ac:dyDescent="0.3">
      <c r="A1" s="30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2"/>
    </row>
    <row r="2" spans="1:64" s="25" customFormat="1" ht="15" customHeight="1" x14ac:dyDescent="0.3">
      <c r="A2" s="33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5"/>
    </row>
    <row r="3" spans="1:64" s="25" customFormat="1" ht="13.8" x14ac:dyDescent="0.3">
      <c r="A3" s="36" t="s">
        <v>175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8"/>
    </row>
    <row r="4" spans="1:64" s="25" customFormat="1" ht="13.8" x14ac:dyDescent="0.3">
      <c r="A4" s="36" t="s">
        <v>176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8"/>
    </row>
    <row r="5" spans="1:64" ht="55.2" x14ac:dyDescent="0.3">
      <c r="A5" s="104" t="s">
        <v>4</v>
      </c>
      <c r="B5" s="105" t="s">
        <v>6</v>
      </c>
      <c r="C5" s="105" t="s">
        <v>5</v>
      </c>
      <c r="D5" s="105" t="s">
        <v>111</v>
      </c>
      <c r="E5" s="105" t="s">
        <v>110</v>
      </c>
      <c r="F5" s="105" t="s">
        <v>35</v>
      </c>
      <c r="G5" s="105" t="s">
        <v>1</v>
      </c>
      <c r="H5" s="105" t="s">
        <v>36</v>
      </c>
      <c r="I5" s="105" t="s">
        <v>37</v>
      </c>
      <c r="J5" s="105" t="s">
        <v>38</v>
      </c>
      <c r="K5" s="105" t="s">
        <v>39</v>
      </c>
      <c r="L5" s="105" t="s">
        <v>40</v>
      </c>
      <c r="M5" s="105" t="s">
        <v>41</v>
      </c>
      <c r="N5" s="105" t="s">
        <v>42</v>
      </c>
      <c r="O5" s="105" t="s">
        <v>25</v>
      </c>
      <c r="P5" s="105" t="s">
        <v>43</v>
      </c>
      <c r="Q5" s="105" t="s">
        <v>44</v>
      </c>
      <c r="R5" s="105" t="s">
        <v>45</v>
      </c>
      <c r="S5" s="105" t="s">
        <v>46</v>
      </c>
      <c r="T5" s="105" t="s">
        <v>47</v>
      </c>
      <c r="U5" s="105" t="s">
        <v>48</v>
      </c>
      <c r="V5" s="105" t="s">
        <v>49</v>
      </c>
      <c r="W5" s="121" t="s">
        <v>186</v>
      </c>
      <c r="X5" s="105" t="s">
        <v>50</v>
      </c>
      <c r="Y5" s="105" t="s">
        <v>51</v>
      </c>
      <c r="Z5" s="105" t="s">
        <v>52</v>
      </c>
      <c r="AA5" s="105" t="s">
        <v>53</v>
      </c>
      <c r="AB5" s="105" t="s">
        <v>54</v>
      </c>
      <c r="AC5" s="105" t="s">
        <v>55</v>
      </c>
      <c r="AD5" s="105" t="s">
        <v>56</v>
      </c>
      <c r="AE5" s="105" t="s">
        <v>57</v>
      </c>
      <c r="AF5" s="105" t="s">
        <v>58</v>
      </c>
      <c r="AG5" s="105" t="s">
        <v>59</v>
      </c>
      <c r="AH5" s="105" t="s">
        <v>60</v>
      </c>
      <c r="AI5" s="105" t="s">
        <v>61</v>
      </c>
      <c r="AJ5" s="105" t="s">
        <v>62</v>
      </c>
      <c r="AK5" s="105" t="s">
        <v>63</v>
      </c>
      <c r="AL5" s="105" t="s">
        <v>64</v>
      </c>
      <c r="AM5" s="105" t="s">
        <v>65</v>
      </c>
      <c r="AN5" s="105" t="s">
        <v>66</v>
      </c>
      <c r="AO5" s="105" t="s">
        <v>67</v>
      </c>
      <c r="AP5" s="105" t="s">
        <v>68</v>
      </c>
      <c r="AQ5" s="105" t="s">
        <v>69</v>
      </c>
      <c r="AR5" s="105" t="s">
        <v>70</v>
      </c>
      <c r="AS5" s="105" t="s">
        <v>71</v>
      </c>
      <c r="AT5" s="105" t="s">
        <v>72</v>
      </c>
      <c r="AU5" s="105" t="s">
        <v>73</v>
      </c>
      <c r="AV5" s="105" t="s">
        <v>74</v>
      </c>
      <c r="AW5" s="105" t="s">
        <v>75</v>
      </c>
      <c r="AX5" s="105" t="s">
        <v>76</v>
      </c>
      <c r="AY5" s="105" t="s">
        <v>77</v>
      </c>
      <c r="AZ5" s="105" t="s">
        <v>78</v>
      </c>
      <c r="BA5" s="105" t="s">
        <v>79</v>
      </c>
      <c r="BB5" s="12" t="s">
        <v>146</v>
      </c>
      <c r="BC5" s="12" t="s">
        <v>177</v>
      </c>
      <c r="BD5" s="12" t="s">
        <v>105</v>
      </c>
      <c r="BE5" s="12" t="s">
        <v>88</v>
      </c>
      <c r="BF5" s="106" t="s">
        <v>185</v>
      </c>
      <c r="BG5" s="12" t="s">
        <v>178</v>
      </c>
      <c r="BH5" s="12" t="s">
        <v>184</v>
      </c>
      <c r="BI5" s="12" t="s">
        <v>87</v>
      </c>
      <c r="BJ5" s="12" t="s">
        <v>179</v>
      </c>
      <c r="BK5" s="12" t="s">
        <v>108</v>
      </c>
      <c r="BL5" s="12" t="s">
        <v>80</v>
      </c>
    </row>
    <row r="6" spans="1:64" ht="15" customHeight="1" x14ac:dyDescent="0.3">
      <c r="A6" s="90">
        <f>ROW()-5</f>
        <v>1</v>
      </c>
      <c r="B6" s="119" t="s">
        <v>187</v>
      </c>
      <c r="C6" s="119" t="s">
        <v>188</v>
      </c>
      <c r="D6" s="119" t="s">
        <v>189</v>
      </c>
      <c r="E6" s="119" t="s">
        <v>189</v>
      </c>
      <c r="F6" s="116" t="s">
        <v>189</v>
      </c>
      <c r="G6" s="116" t="s">
        <v>190</v>
      </c>
      <c r="H6" s="116" t="s">
        <v>189</v>
      </c>
      <c r="I6" s="119">
        <v>63450</v>
      </c>
      <c r="J6" s="116" t="s">
        <v>191</v>
      </c>
      <c r="K6" s="119">
        <v>63450</v>
      </c>
      <c r="L6" s="119" t="s">
        <v>192</v>
      </c>
      <c r="M6" s="119" t="s">
        <v>193</v>
      </c>
      <c r="N6" s="119">
        <v>103963</v>
      </c>
      <c r="O6" s="119">
        <v>461906</v>
      </c>
      <c r="P6" s="119">
        <v>146855</v>
      </c>
      <c r="Q6" s="119" t="s">
        <v>195</v>
      </c>
      <c r="R6" s="119" t="s">
        <v>196</v>
      </c>
      <c r="S6" s="119" t="s">
        <v>197</v>
      </c>
      <c r="T6" s="119" t="s">
        <v>198</v>
      </c>
      <c r="U6" s="119" t="s">
        <v>199</v>
      </c>
      <c r="V6" s="119">
        <v>541</v>
      </c>
      <c r="W6" s="119" t="s">
        <v>200</v>
      </c>
      <c r="X6" s="119">
        <v>349489701</v>
      </c>
      <c r="Y6" s="119" t="s">
        <v>201</v>
      </c>
      <c r="Z6" s="119" t="s">
        <v>202</v>
      </c>
      <c r="AA6" s="120">
        <v>65959</v>
      </c>
      <c r="AB6" s="119" t="s">
        <v>203</v>
      </c>
      <c r="AC6" s="119">
        <v>24</v>
      </c>
      <c r="AD6" s="119" t="s">
        <v>204</v>
      </c>
      <c r="AE6" s="119" t="s">
        <v>205</v>
      </c>
      <c r="AF6" s="120">
        <v>4254</v>
      </c>
      <c r="AG6" s="120">
        <v>3550</v>
      </c>
      <c r="AH6" s="119" t="s">
        <v>206</v>
      </c>
      <c r="AI6" s="120">
        <v>65959</v>
      </c>
      <c r="AJ6" s="120">
        <v>14250.62</v>
      </c>
      <c r="AK6" s="120">
        <v>80209.62</v>
      </c>
      <c r="AL6" s="120">
        <v>0</v>
      </c>
      <c r="AM6" s="120">
        <v>5694.38</v>
      </c>
      <c r="AN6" s="120">
        <v>5694.38</v>
      </c>
      <c r="AO6" s="120">
        <v>0</v>
      </c>
      <c r="AP6" s="120">
        <v>0</v>
      </c>
      <c r="AQ6" s="120">
        <v>0</v>
      </c>
      <c r="AR6" s="119">
        <v>11</v>
      </c>
      <c r="AS6" s="122"/>
      <c r="AT6" s="100"/>
      <c r="AU6" s="100"/>
      <c r="AV6" s="100"/>
      <c r="AW6" s="100"/>
      <c r="AX6" s="119" t="s">
        <v>207</v>
      </c>
      <c r="AY6" s="100" t="s">
        <v>208</v>
      </c>
      <c r="AZ6" s="100"/>
      <c r="BA6" s="120">
        <v>0</v>
      </c>
      <c r="BB6" s="91">
        <v>45796</v>
      </c>
      <c r="BC6" s="123" t="s">
        <v>214</v>
      </c>
      <c r="BD6" s="124" t="s">
        <v>215</v>
      </c>
      <c r="BE6" s="124" t="s">
        <v>216</v>
      </c>
      <c r="BF6" s="124" t="s">
        <v>217</v>
      </c>
      <c r="BG6" s="61" t="s">
        <v>218</v>
      </c>
      <c r="BH6" s="91"/>
      <c r="BI6" s="90" t="s">
        <v>220</v>
      </c>
      <c r="BJ6" s="123" t="s">
        <v>221</v>
      </c>
      <c r="BK6" s="125">
        <v>21300</v>
      </c>
      <c r="BL6" s="117" t="s">
        <v>236</v>
      </c>
    </row>
    <row r="7" spans="1:64" ht="15" customHeight="1" x14ac:dyDescent="0.3">
      <c r="A7" s="90">
        <f t="shared" ref="A7" si="0">ROW()-5</f>
        <v>2</v>
      </c>
      <c r="B7" s="119" t="s">
        <v>187</v>
      </c>
      <c r="C7" s="119" t="s">
        <v>188</v>
      </c>
      <c r="D7" s="119" t="s">
        <v>189</v>
      </c>
      <c r="E7" s="119" t="s">
        <v>189</v>
      </c>
      <c r="F7" s="119" t="s">
        <v>189</v>
      </c>
      <c r="G7" s="119" t="s">
        <v>190</v>
      </c>
      <c r="H7" s="119" t="s">
        <v>189</v>
      </c>
      <c r="I7" s="119">
        <v>63450</v>
      </c>
      <c r="J7" s="119" t="s">
        <v>191</v>
      </c>
      <c r="K7" s="119">
        <v>63450</v>
      </c>
      <c r="L7" s="119" t="s">
        <v>192</v>
      </c>
      <c r="M7" s="119" t="s">
        <v>193</v>
      </c>
      <c r="N7" s="119">
        <v>103963</v>
      </c>
      <c r="O7" s="119" t="s">
        <v>194</v>
      </c>
      <c r="P7" s="119">
        <v>146855</v>
      </c>
      <c r="Q7" s="119" t="s">
        <v>195</v>
      </c>
      <c r="R7" s="119" t="s">
        <v>196</v>
      </c>
      <c r="S7" s="119" t="s">
        <v>197</v>
      </c>
      <c r="T7" s="119" t="s">
        <v>198</v>
      </c>
      <c r="U7" s="119" t="s">
        <v>199</v>
      </c>
      <c r="V7" s="119">
        <v>0</v>
      </c>
      <c r="W7" s="119" t="s">
        <v>209</v>
      </c>
      <c r="X7" s="119">
        <v>353437238</v>
      </c>
      <c r="Y7" s="119" t="s">
        <v>201</v>
      </c>
      <c r="Z7" s="119" t="s">
        <v>206</v>
      </c>
      <c r="AA7" s="120">
        <v>54000</v>
      </c>
      <c r="AB7" s="119" t="s">
        <v>203</v>
      </c>
      <c r="AC7" s="119">
        <v>24</v>
      </c>
      <c r="AD7" s="119" t="s">
        <v>210</v>
      </c>
      <c r="AE7" s="119" t="s">
        <v>211</v>
      </c>
      <c r="AF7" s="120">
        <v>2880</v>
      </c>
      <c r="AG7" s="120">
        <v>2880</v>
      </c>
      <c r="AH7" s="119" t="s">
        <v>212</v>
      </c>
      <c r="AI7" s="120">
        <v>24994.26</v>
      </c>
      <c r="AJ7" s="120">
        <v>12715.74</v>
      </c>
      <c r="AK7" s="120">
        <v>37710</v>
      </c>
      <c r="AL7" s="120">
        <v>29005.74</v>
      </c>
      <c r="AM7" s="120">
        <v>3579.26</v>
      </c>
      <c r="AN7" s="120">
        <v>32585</v>
      </c>
      <c r="AO7" s="120">
        <v>9421.43</v>
      </c>
      <c r="AP7" s="120">
        <v>1828.57</v>
      </c>
      <c r="AQ7" s="120">
        <v>11250</v>
      </c>
      <c r="AR7" s="119">
        <v>17</v>
      </c>
      <c r="AS7" s="122"/>
      <c r="AT7" s="100"/>
      <c r="AU7" s="100"/>
      <c r="AV7" s="100"/>
      <c r="AW7" s="100"/>
      <c r="AX7" s="119" t="s">
        <v>213</v>
      </c>
      <c r="AY7" s="100" t="s">
        <v>208</v>
      </c>
      <c r="AZ7" s="100"/>
      <c r="BA7" s="120">
        <v>0</v>
      </c>
      <c r="BB7" s="91">
        <v>45796</v>
      </c>
      <c r="BC7" s="123" t="s">
        <v>214</v>
      </c>
      <c r="BD7" s="124" t="s">
        <v>215</v>
      </c>
      <c r="BE7" s="124" t="s">
        <v>216</v>
      </c>
      <c r="BF7" s="124" t="s">
        <v>219</v>
      </c>
      <c r="BG7" s="61"/>
      <c r="BH7" s="91"/>
      <c r="BI7" s="90" t="s">
        <v>222</v>
      </c>
      <c r="BJ7" s="123"/>
      <c r="BK7" s="125"/>
      <c r="BL7" s="117" t="s">
        <v>223</v>
      </c>
    </row>
  </sheetData>
  <autoFilter ref="A5:BL7" xr:uid="{0739AAAC-89A0-4907-B1C9-C9A11AC67F15}"/>
  <conditionalFormatting sqref="X5">
    <cfRule type="duplicateValues" dxfId="3" priority="7"/>
    <cfRule type="duplicateValues" dxfId="2" priority="8"/>
  </conditionalFormatting>
  <conditionalFormatting sqref="X6:X7">
    <cfRule type="duplicateValues" dxfId="1" priority="18"/>
    <cfRule type="duplicateValues" dxfId="0" priority="19"/>
  </conditionalFormatting>
  <dataValidations count="5">
    <dataValidation type="list" allowBlank="1" showInputMessage="1" showErrorMessage="1" sqref="BG6:BG7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7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2025-05-22T05:53:03Z</dcterms:modified>
</cp:coreProperties>
</file>