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SF0070132.SSFL\Desktop\My Files\_Pavithra\_F25-26\_Fraud\_JUL\29-Jul-25\Nautanwa\"/>
    </mc:Choice>
  </mc:AlternateContent>
  <xr:revisionPtr revIDLastSave="0" documentId="13_ncr:1_{3EB4C0BD-EF07-45C6-995D-DEE63E0B5C48}" xr6:coauthVersionLast="47" xr6:coauthVersionMax="47" xr10:uidLastSave="{00000000-0000-0000-0000-000000000000}"/>
  <bookViews>
    <workbookView xWindow="-108" yWindow="-108" windowWidth="23256" windowHeight="12456" activeTab="3" xr2:uid="{502EE502-7EEB-414A-BECB-EC0B82432975}"/>
  </bookViews>
  <sheets>
    <sheet name="Sheet1" sheetId="1" r:id="rId1"/>
    <sheet name="Sheet2" sheetId="2" r:id="rId2"/>
    <sheet name="Sheet4" sheetId="4" r:id="rId3"/>
    <sheet name="Sheet3" sheetId="3" r:id="rId4"/>
  </sheets>
  <externalReferences>
    <externalReference r:id="rId5"/>
  </externalReferences>
  <definedNames>
    <definedName name="_xlnm._FilterDatabase" localSheetId="0" hidden="1">Sheet1!$A$4:$AB$4</definedName>
    <definedName name="Type">'[1]Backup sheet'!$A$2:$A$6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4" l="1"/>
  <c r="J20" i="4"/>
  <c r="E18" i="4"/>
  <c r="K17" i="4"/>
  <c r="E17" i="4"/>
  <c r="M16" i="4"/>
  <c r="I16" i="4"/>
  <c r="F16" i="4"/>
  <c r="F21" i="4" s="1"/>
  <c r="E16" i="4"/>
  <c r="K12" i="4"/>
  <c r="K11" i="4"/>
  <c r="K10" i="4"/>
  <c r="K9" i="4"/>
  <c r="K8" i="4"/>
  <c r="K7" i="4"/>
  <c r="G17" i="4" s="1"/>
  <c r="F17" i="4" s="1"/>
  <c r="K6" i="4"/>
  <c r="K5" i="4"/>
  <c r="J21" i="4" s="1"/>
  <c r="K18" i="4" s="1"/>
  <c r="K4" i="4"/>
  <c r="Y10" i="1"/>
  <c r="Y11" i="1"/>
  <c r="Y12" i="1"/>
  <c r="Y5" i="1"/>
  <c r="Y13" i="1"/>
  <c r="Y9" i="1"/>
  <c r="Y6" i="1"/>
  <c r="Y8" i="1"/>
  <c r="Y7" i="1"/>
  <c r="E19" i="4" l="1"/>
  <c r="E21" i="4" s="1"/>
</calcChain>
</file>

<file path=xl/sharedStrings.xml><?xml version="1.0" encoding="utf-8"?>
<sst xmlns="http://schemas.openxmlformats.org/spreadsheetml/2006/main" count="187" uniqueCount="93">
  <si>
    <t>Spandana Sphoorty Financial Limited</t>
  </si>
  <si>
    <t>Internal Audit Department</t>
  </si>
  <si>
    <t>Borrower Wise Details Ver 1.4</t>
  </si>
  <si>
    <t>Home</t>
  </si>
  <si>
    <t>Loan O/s Report</t>
  </si>
  <si>
    <t>Sr. No.</t>
  </si>
  <si>
    <r>
      <t>Branch Code
(</t>
    </r>
    <r>
      <rPr>
        <b/>
        <sz val="10"/>
        <color rgb="FFFF0000"/>
        <rFont val="Aptos Narrow"/>
        <family val="2"/>
        <scheme val="minor"/>
      </rPr>
      <t>Formula</t>
    </r>
    <r>
      <rPr>
        <b/>
        <sz val="10"/>
        <color theme="1"/>
        <rFont val="Aptos Narrow"/>
        <family val="2"/>
        <scheme val="minor"/>
      </rPr>
      <t>)</t>
    </r>
  </si>
  <si>
    <r>
      <t>Branch Name
(</t>
    </r>
    <r>
      <rPr>
        <b/>
        <sz val="10"/>
        <color rgb="FFFF0000"/>
        <rFont val="Aptos Narrow"/>
        <family val="2"/>
        <scheme val="minor"/>
      </rPr>
      <t>Formula</t>
    </r>
    <r>
      <rPr>
        <b/>
        <sz val="10"/>
        <color theme="1"/>
        <rFont val="Aptos Narrow"/>
        <family val="2"/>
        <scheme val="minor"/>
      </rPr>
      <t>)</t>
    </r>
  </si>
  <si>
    <r>
      <t>Complaint No.
(</t>
    </r>
    <r>
      <rPr>
        <b/>
        <sz val="10"/>
        <color rgb="FFFF0000"/>
        <rFont val="Aptos Narrow"/>
        <family val="2"/>
        <scheme val="minor"/>
      </rPr>
      <t>Formula from 2 row</t>
    </r>
    <r>
      <rPr>
        <b/>
        <sz val="10"/>
        <color theme="1"/>
        <rFont val="Aptos Narrow"/>
        <family val="2"/>
        <scheme val="minor"/>
      </rPr>
      <t>)</t>
    </r>
  </si>
  <si>
    <r>
      <t>Date of IA Visit
(</t>
    </r>
    <r>
      <rPr>
        <b/>
        <sz val="10"/>
        <color rgb="FFFF0000"/>
        <rFont val="Aptos Narrow"/>
        <family val="2"/>
        <scheme val="minor"/>
      </rPr>
      <t>DD/MMM/YY</t>
    </r>
    <r>
      <rPr>
        <b/>
        <sz val="10"/>
        <color theme="1"/>
        <rFont val="Aptos Narrow"/>
        <family val="2"/>
        <scheme val="minor"/>
      </rPr>
      <t>)</t>
    </r>
  </si>
  <si>
    <r>
      <t xml:space="preserve">Fradulent Staff Name
</t>
    </r>
    <r>
      <rPr>
        <b/>
        <sz val="10"/>
        <color rgb="FFFF0000"/>
        <rFont val="Aptos Narrow"/>
        <family val="2"/>
        <scheme val="minor"/>
      </rPr>
      <t>(Formula from 2 row</t>
    </r>
    <r>
      <rPr>
        <b/>
        <sz val="10"/>
        <color theme="1"/>
        <rFont val="Aptos Narrow"/>
        <family val="2"/>
        <scheme val="minor"/>
      </rPr>
      <t>)</t>
    </r>
  </si>
  <si>
    <r>
      <t>Fradulent Staff Emp. ID
(</t>
    </r>
    <r>
      <rPr>
        <b/>
        <sz val="10"/>
        <color rgb="FFFF0000"/>
        <rFont val="Aptos Narrow"/>
        <family val="2"/>
        <scheme val="minor"/>
      </rPr>
      <t>Formula from 2 row</t>
    </r>
    <r>
      <rPr>
        <b/>
        <sz val="10"/>
        <color theme="1"/>
        <rFont val="Aptos Narrow"/>
        <family val="2"/>
        <scheme val="minor"/>
      </rPr>
      <t>)</t>
    </r>
  </si>
  <si>
    <r>
      <t>Fraudulent Staff Designation
(</t>
    </r>
    <r>
      <rPr>
        <b/>
        <sz val="10"/>
        <color rgb="FFFF0000"/>
        <rFont val="Aptos Narrow"/>
        <family val="2"/>
        <scheme val="minor"/>
      </rPr>
      <t>Formula from 2 row</t>
    </r>
    <r>
      <rPr>
        <b/>
        <sz val="10"/>
        <color theme="1"/>
        <rFont val="Aptos Narrow"/>
        <family val="2"/>
        <scheme val="minor"/>
      </rPr>
      <t>)</t>
    </r>
  </si>
  <si>
    <t>Center Number</t>
  </si>
  <si>
    <t>Customer ID</t>
  </si>
  <si>
    <t>Borrower Name</t>
  </si>
  <si>
    <t>Loan ID</t>
  </si>
  <si>
    <r>
      <t>Date of Disbursement as per FIMO
(</t>
    </r>
    <r>
      <rPr>
        <b/>
        <sz val="10"/>
        <color rgb="FFFF0000"/>
        <rFont val="Aptos Narrow"/>
        <family val="2"/>
        <scheme val="minor"/>
      </rPr>
      <t>DD/MM/YY</t>
    </r>
    <r>
      <rPr>
        <b/>
        <sz val="10"/>
        <color theme="1"/>
        <rFont val="Aptos Narrow"/>
        <family val="2"/>
        <scheme val="minor"/>
      </rPr>
      <t>)</t>
    </r>
  </si>
  <si>
    <t>Disbursed Amount as per FIMO</t>
  </si>
  <si>
    <t>Installment Amount as per FIMO</t>
  </si>
  <si>
    <r>
      <t>Type of Amount Collected
(</t>
    </r>
    <r>
      <rPr>
        <b/>
        <sz val="10"/>
        <color rgb="FFFF0000"/>
        <rFont val="Aptos Narrow"/>
        <family val="2"/>
        <scheme val="minor"/>
      </rPr>
      <t>Drop Down</t>
    </r>
    <r>
      <rPr>
        <b/>
        <sz val="10"/>
        <color theme="1"/>
        <rFont val="Aptos Narrow"/>
        <family val="2"/>
        <scheme val="minor"/>
      </rPr>
      <t>)</t>
    </r>
  </si>
  <si>
    <r>
      <t>Date of Collection
(</t>
    </r>
    <r>
      <rPr>
        <b/>
        <sz val="10"/>
        <color rgb="FFFF0000"/>
        <rFont val="Aptos Narrow"/>
        <family val="2"/>
        <scheme val="minor"/>
      </rPr>
      <t>DD/MM/YY</t>
    </r>
    <r>
      <rPr>
        <b/>
        <sz val="10"/>
        <color theme="1"/>
        <rFont val="Aptos Narrow"/>
        <family val="2"/>
        <scheme val="minor"/>
      </rPr>
      <t>)</t>
    </r>
  </si>
  <si>
    <r>
      <t>Amount Collected
(</t>
    </r>
    <r>
      <rPr>
        <b/>
        <sz val="10"/>
        <color rgb="FFFF0000"/>
        <rFont val="Aptos Narrow"/>
        <family val="2"/>
        <scheme val="minor"/>
      </rPr>
      <t>Gross Fraud</t>
    </r>
    <r>
      <rPr>
        <b/>
        <sz val="10"/>
        <color theme="1"/>
        <rFont val="Aptos Narrow"/>
        <family val="2"/>
        <scheme val="minor"/>
      </rPr>
      <t>)</t>
    </r>
  </si>
  <si>
    <t>Amount Recovered &amp; Accounted in FIMO</t>
  </si>
  <si>
    <r>
      <t>Amount Recovered But "</t>
    </r>
    <r>
      <rPr>
        <b/>
        <sz val="10"/>
        <color rgb="FFFF0000"/>
        <rFont val="Aptos Narrow"/>
        <family val="2"/>
        <scheme val="minor"/>
      </rPr>
      <t>Not</t>
    </r>
    <r>
      <rPr>
        <b/>
        <sz val="10"/>
        <color theme="1"/>
        <rFont val="Aptos Narrow"/>
        <family val="2"/>
        <scheme val="minor"/>
      </rPr>
      <t>" Accounted in FIMO</t>
    </r>
  </si>
  <si>
    <r>
      <t>Difference Amount
(</t>
    </r>
    <r>
      <rPr>
        <b/>
        <sz val="10"/>
        <color rgb="FFFF0000"/>
        <rFont val="Aptos Narrow"/>
        <family val="2"/>
        <scheme val="minor"/>
      </rPr>
      <t>Net Fraud</t>
    </r>
    <r>
      <rPr>
        <b/>
        <sz val="10"/>
        <color theme="1"/>
        <rFont val="Aptos Narrow"/>
        <family val="2"/>
        <scheme val="minor"/>
      </rPr>
      <t>)
(</t>
    </r>
    <r>
      <rPr>
        <b/>
        <sz val="10"/>
        <color rgb="FFFF0000"/>
        <rFont val="Aptos Narrow"/>
        <family val="2"/>
        <scheme val="minor"/>
      </rPr>
      <t>Formula</t>
    </r>
    <r>
      <rPr>
        <b/>
        <sz val="10"/>
        <color theme="1"/>
        <rFont val="Aptos Narrow"/>
        <family val="2"/>
        <scheme val="minor"/>
      </rPr>
      <t>)</t>
    </r>
  </si>
  <si>
    <t>Availability of Evidence</t>
  </si>
  <si>
    <r>
      <t>Remarks
(</t>
    </r>
    <r>
      <rPr>
        <b/>
        <sz val="10"/>
        <color rgb="FFFF0000"/>
        <rFont val="Aptos Narrow"/>
        <family val="2"/>
        <scheme val="minor"/>
      </rPr>
      <t>If Applicable</t>
    </r>
    <r>
      <rPr>
        <b/>
        <sz val="10"/>
        <color theme="1"/>
        <rFont val="Aptos Narrow"/>
        <family val="2"/>
        <scheme val="minor"/>
      </rPr>
      <t>)</t>
    </r>
  </si>
  <si>
    <t>UP3277</t>
  </si>
  <si>
    <t>NAUTANWA</t>
  </si>
  <si>
    <t>FN-25-26-00705</t>
  </si>
  <si>
    <t>Kamlesh Kumar Rauniyar</t>
  </si>
  <si>
    <t>SF0072519</t>
  </si>
  <si>
    <t>Branch Manger</t>
  </si>
  <si>
    <t>CHARALAHA C5</t>
  </si>
  <si>
    <t>SSF4015102</t>
  </si>
  <si>
    <t>KIRAN</t>
  </si>
  <si>
    <t>29-Dec-2023</t>
  </si>
  <si>
    <t>Pre-Closure Amount Misappropriated</t>
  </si>
  <si>
    <t>Cash Receipt</t>
  </si>
  <si>
    <t>As per the borrower's statement, Kiran (A/C 354398154) paid ₹9,000 to Branch Manager Kamlesh Kumar on 20-03-2025, but all this amount was not updated in FIMO in same day.
Later, ₹1,000 was updated in FIMO on 20-03-2025, and ₹7,881 was updated in FIMO on 31-03-2025, and still Rs.119 /- was not updated in Fimo.</t>
  </si>
  <si>
    <t>NAUTANWA MADHUBANNAGAR</t>
  </si>
  <si>
    <t>SSF6100810</t>
  </si>
  <si>
    <t>ALKA DEVI</t>
  </si>
  <si>
    <t>07-May-2024</t>
  </si>
  <si>
    <t>As per the borrower's statement, Alka Devi (A/C 356669232) deposited ₹19,170 to Alok Kumar Singh (SF0069654) and BM Kamlesh Kumar Rauniyar (SF0072519) on 29-03-2025, but this amount was not posted in FIMO.
BQM Alok Kumar Singh (SF0069654) has been paying the EMI for Alka Devi after the preclosure collection, and a total of 10 EMIs amounting to ₹7,200 have been recovered from Alok Singh. and Rs.11970 not recoverd from BM.
However, the staff claims that he collected the money in front of the BM and handed it over to the Branch Manager, but the Branch Manager updated this money in another borrower's account.
The staff also says that the Branch Manager threatened to get him terminated if he did not update Alka's EMI, so due to his signature, the staff is still paying this amount.</t>
  </si>
  <si>
    <t>SIYARAIYA</t>
  </si>
  <si>
    <t>SSF4370727</t>
  </si>
  <si>
    <t>NIRMALA SINGH</t>
  </si>
  <si>
    <t>11-Sep-2024</t>
  </si>
  <si>
    <t>As per the borrower's statement, Nirmala Singh (A/C 357928196) paid ₹62,000 at the branch to BM Kamlesh Kumar Rauniyar on 11-09-2024, but this amount was not posted in FIMO and the loan is still active.
After that, BM Kamlesh Kumar Rauniyar updated 30 EMIs totaling ₹30,900 in FIMO, leaving ₹31,100 still unrecovered.</t>
  </si>
  <si>
    <t>BALMIKI NAGAR NAUTANWA MAHARAJGANJ  C4</t>
  </si>
  <si>
    <t>SSF3476801</t>
  </si>
  <si>
    <t>NIMA</t>
  </si>
  <si>
    <t>12-Sep-2024</t>
  </si>
  <si>
    <t>Disbursed Amount Recollected</t>
  </si>
  <si>
    <t>Borrower Written Statement</t>
  </si>
  <si>
    <t>As per Loan Officer Premchand ./SF0083932 statement loan amount of 50000 disbursed on 12-9-2024 without borrower and loan officer awareness afterthat BM sent Premchan/SF0083932 to recollection of Premchand collected ₹48000 and given receipt to  borrower.Afterthat Loan Officer Premchand is paying her EWI total28440 recovered.
(Note- Preclose receipt not yet provided by LO premchand during visit Borrower not available.)</t>
  </si>
  <si>
    <t>NIPANIYA MAHARAJGANJ  C7</t>
  </si>
  <si>
    <t>SSF6408256</t>
  </si>
  <si>
    <t>MAMTA VERMA</t>
  </si>
  <si>
    <t>During the visit, borrower Mamta Verma (A/C 357851681) provided a preclose receipt for ₹43,200.
She confirmed paying ₹43,200 to BM Kamlesh Kumar Rauniyar (SF0072519) at the branch on 21-09-2024, but this amount was not posted in FIMO.
The cash receipt is signed by LO Dhruv Kumar, but the LO states he handed the amount to BM Kamlesh Rauniyar.
The borrower refused to write or sign any letter during the visit.</t>
  </si>
  <si>
    <t>BARGADAHI</t>
  </si>
  <si>
    <t>SSF4520299</t>
  </si>
  <si>
    <t>SONMATI</t>
  </si>
  <si>
    <t>15-Sep-2023</t>
  </si>
  <si>
    <t>As per the borrower, she paid a total preclose amount of ₹26,300 for two loans to BM Kamlesh Kumar Rauniyar at the branch on 28/11/2024.
Out of this, ₹15,400 was paid for loan account 352981013, but this amount was not updated in FIMO.</t>
  </si>
  <si>
    <t>21-Mar-2024</t>
  </si>
  <si>
    <t>s per the borrower, she paid a total preclose amount of ₹26,300 for two loans to BM Kamlesh Kumar Rauniyar at the branch on 28/11/2024.
Out of this, ₹10900 was paid for loan account 356099285, but this amount was not updated in FIMO.</t>
  </si>
  <si>
    <t>MAHDEIYA  C6</t>
  </si>
  <si>
    <t>SSF3913372</t>
  </si>
  <si>
    <t>ASHARFI</t>
  </si>
  <si>
    <t>28-Jun-2023</t>
  </si>
  <si>
    <t>As per the cash receipt, borrower Asharfi (A/C 351686725 and 356826062) paid ₹15,171 for preclosure to the BM on 04-02-2025.
This amount was not posted in FIMO on the same date. Later, ₹2,571 was posted in FIMO on 04-02-2025 and ₹10,029 on 06-02-2025 for loan ID 356826062. ₹2,571 is still not recovered from Branch Manager Kamlesh Rauniyar.</t>
  </si>
  <si>
    <t>cHAIMAINIYA</t>
  </si>
  <si>
    <t>SSF3943434</t>
  </si>
  <si>
    <t>CHITRAREKHA</t>
  </si>
  <si>
    <t>06-Nov-2024</t>
  </si>
  <si>
    <t>As per the statements of the borrower and Loan Officer Suchit Kumar Gupta (SF0083039), a loan of ₹40,000 was disbursed without the borrower's knowledge by Branch Manager Kamlesh Kumar Rauniyar (SF0072519) on 06/11/2024.
Afterwards, Suchit Kumar Gupta went to the borrower's home to collect the money on the BM's instructions. He admitted collecting the amount from a CSP point and transferring it to the BM's account at the same time through the same CSP point.
Evidence has not been provided yet as the CSP point was closed during the visit. Loan Officer Suchit Kumar Gupta has assured that he will provide the evidence. (Staff statement is available.</t>
  </si>
  <si>
    <t>Remarks</t>
  </si>
  <si>
    <t>Preclosed</t>
  </si>
  <si>
    <t>Difference</t>
  </si>
  <si>
    <t>Preclosed--CSS Fraud</t>
  </si>
  <si>
    <t>OD</t>
  </si>
  <si>
    <t>Total Collection</t>
  </si>
  <si>
    <t>Fraud</t>
  </si>
  <si>
    <t>Collection</t>
  </si>
  <si>
    <t>GR</t>
  </si>
  <si>
    <t>Other</t>
  </si>
  <si>
    <t>FR</t>
  </si>
  <si>
    <t>Diff</t>
  </si>
  <si>
    <t>Already Posted</t>
  </si>
  <si>
    <t>CSS Fraud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</si>
</sst>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4009]dd/mm/yyyy;@"/>
    <numFmt numFmtId="165" formatCode="[$-409]d/mmm/yy;@"/>
    <numFmt numFmtId="166" formatCode="[$-409]dd/mmm/yy;@"/>
    <numFmt numFmtId="167" formatCode="[$-10409]0.00"/>
  </numFmts>
  <fonts count="15" x14ac:knownFonts="1">
    <font>
      <sz val="11"/>
      <color theme="1"/>
      <name val="Aptos Narrow"/>
      <family val="2"/>
      <scheme val="minor"/>
    </font>
    <font>
      <u/>
      <sz val="11"/>
      <color theme="10"/>
      <name val="Aptos Narrow"/>
      <family val="2"/>
      <scheme val="minor"/>
    </font>
    <font>
      <sz val="10"/>
      <name val="Arial"/>
      <family val="2"/>
    </font>
    <font>
      <b/>
      <sz val="14"/>
      <name val="Aptos Narrow"/>
      <family val="2"/>
      <scheme val="minor"/>
    </font>
    <font>
      <sz val="10"/>
      <color theme="1"/>
      <name val="Aptos Narrow"/>
      <family val="2"/>
      <scheme val="minor"/>
    </font>
    <font>
      <b/>
      <sz val="12"/>
      <name val="Aptos Narrow"/>
      <family val="2"/>
      <scheme val="minor"/>
    </font>
    <font>
      <b/>
      <sz val="12"/>
      <color theme="1"/>
      <name val="Aptos Narrow"/>
      <family val="2"/>
      <scheme val="minor"/>
    </font>
    <font>
      <b/>
      <sz val="10"/>
      <color theme="10"/>
      <name val="Aptos Narrow"/>
      <family val="2"/>
      <scheme val="minor"/>
    </font>
    <font>
      <b/>
      <sz val="10"/>
      <color theme="1"/>
      <name val="Aptos Narrow"/>
      <family val="2"/>
      <scheme val="minor"/>
    </font>
    <font>
      <sz val="10"/>
      <color theme="1"/>
      <name val="Cambria"/>
      <family val="2"/>
    </font>
    <font>
      <b/>
      <sz val="10"/>
      <color rgb="FFFF0000"/>
      <name val="Aptos Narrow"/>
      <family val="2"/>
      <scheme val="minor"/>
    </font>
    <font>
      <sz val="10"/>
      <name val="Aptos Narrow"/>
      <family val="2"/>
      <scheme val="minor"/>
    </font>
    <font>
      <b/>
      <sz val="11"/>
      <color theme="1"/>
      <name val="Aptos Narrow"/>
      <family val="2"/>
      <scheme val="minor"/>
    </font>
    <font>
      <b/>
      <sz val="10"/>
      <color rgb="FF000000"/>
      <name val="Tahoma"/>
      <family val="2"/>
    </font>
    <font>
      <sz val="10"/>
      <color rgb="FF000000"/>
      <name val="Tahoma"/>
      <family val="2"/>
    </font>
  </fonts>
  <fills count="8">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FFFF00"/>
        <bgColor indexed="64"/>
      </patternFill>
    </fill>
    <fill>
      <patternFill patternType="solid">
        <fgColor rgb="FFB0C4DE"/>
        <bgColor rgb="FFB0C4DE"/>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s>
  <cellStyleXfs count="6">
    <xf numFmtId="0" fontId="0" fillId="0" borderId="0"/>
    <xf numFmtId="0" fontId="1" fillId="0" borderId="0" applyNumberFormat="0" applyFill="0" applyBorder="0" applyAlignment="0" applyProtection="0"/>
    <xf numFmtId="0" fontId="2" fillId="0" borderId="0">
      <protection locked="0"/>
    </xf>
    <xf numFmtId="0" fontId="9" fillId="0" borderId="0"/>
    <xf numFmtId="0" fontId="2" fillId="0" borderId="0" applyNumberFormat="0" applyFill="0" applyBorder="0" applyAlignment="0" applyProtection="0"/>
    <xf numFmtId="0" fontId="2" fillId="0" borderId="0"/>
  </cellStyleXfs>
  <cellXfs count="38">
    <xf numFmtId="0" fontId="0" fillId="0" borderId="0" xfId="0"/>
    <xf numFmtId="0" fontId="3" fillId="0" borderId="1" xfId="2" applyFont="1" applyBorder="1" applyAlignment="1" applyProtection="1">
      <alignment vertical="center"/>
    </xf>
    <xf numFmtId="0" fontId="5" fillId="0" borderId="1" xfId="2" applyFont="1" applyBorder="1" applyAlignment="1" applyProtection="1">
      <alignment vertical="center"/>
    </xf>
    <xf numFmtId="0" fontId="7" fillId="0" borderId="0" xfId="1" applyFont="1" applyAlignment="1">
      <alignment horizontal="center" vertical="center"/>
    </xf>
    <xf numFmtId="0" fontId="4" fillId="0" borderId="2" xfId="3" applyFont="1" applyBorder="1" applyAlignment="1">
      <alignment horizontal="center" vertical="center"/>
    </xf>
    <xf numFmtId="0" fontId="4" fillId="0" borderId="2" xfId="0" applyFont="1" applyBorder="1" applyAlignment="1" applyProtection="1">
      <alignment horizontal="left" vertical="center"/>
      <protection locked="0"/>
    </xf>
    <xf numFmtId="0" fontId="4" fillId="0" borderId="0" xfId="0" applyFont="1"/>
    <xf numFmtId="164" fontId="4" fillId="0" borderId="0" xfId="0" applyNumberFormat="1" applyFont="1"/>
    <xf numFmtId="0" fontId="6" fillId="0" borderId="0" xfId="0" applyFont="1"/>
    <xf numFmtId="0" fontId="11" fillId="3" borderId="2" xfId="4" applyNumberFormat="1" applyFont="1" applyFill="1" applyBorder="1" applyAlignment="1" applyProtection="1">
      <alignment horizontal="center" vertical="center"/>
      <protection hidden="1"/>
    </xf>
    <xf numFmtId="0" fontId="11" fillId="3" borderId="2" xfId="4" applyNumberFormat="1" applyFont="1" applyFill="1" applyBorder="1" applyAlignment="1" applyProtection="1">
      <alignment horizontal="left" vertical="center"/>
      <protection hidden="1"/>
    </xf>
    <xf numFmtId="0" fontId="11" fillId="0" borderId="2" xfId="5" applyFont="1" applyBorder="1" applyAlignment="1" applyProtection="1">
      <alignment horizontal="center" vertical="center"/>
      <protection locked="0"/>
    </xf>
    <xf numFmtId="165" fontId="4" fillId="0" borderId="2" xfId="3" applyNumberFormat="1" applyFont="1" applyBorder="1" applyAlignment="1" applyProtection="1">
      <alignment horizontal="center" vertical="center"/>
      <protection locked="0"/>
    </xf>
    <xf numFmtId="0" fontId="4" fillId="0" borderId="2" xfId="3" applyFont="1" applyBorder="1" applyAlignment="1" applyProtection="1">
      <alignment horizontal="center" vertical="center"/>
      <protection locked="0"/>
    </xf>
    <xf numFmtId="0" fontId="4" fillId="0" borderId="2" xfId="3" applyFont="1" applyBorder="1" applyAlignment="1" applyProtection="1">
      <alignment horizontal="left" vertical="center"/>
      <protection locked="0"/>
    </xf>
    <xf numFmtId="49" fontId="11" fillId="4" borderId="2" xfId="0" applyNumberFormat="1" applyFont="1" applyFill="1" applyBorder="1" applyAlignment="1" applyProtection="1">
      <alignment horizontal="center" vertical="center"/>
      <protection locked="0"/>
    </xf>
    <xf numFmtId="164" fontId="4" fillId="0" borderId="2" xfId="3" applyNumberFormat="1" applyFont="1" applyBorder="1" applyAlignment="1" applyProtection="1">
      <alignment horizontal="left" vertical="center"/>
      <protection locked="0"/>
    </xf>
    <xf numFmtId="166" fontId="4" fillId="0" borderId="2" xfId="3" applyNumberFormat="1" applyFont="1" applyBorder="1" applyAlignment="1" applyProtection="1">
      <alignment horizontal="center" vertical="center"/>
      <protection locked="0"/>
    </xf>
    <xf numFmtId="0" fontId="4" fillId="0" borderId="2" xfId="3" applyFont="1" applyBorder="1" applyAlignment="1" applyProtection="1">
      <alignment vertical="top"/>
      <protection locked="0"/>
    </xf>
    <xf numFmtId="0" fontId="4" fillId="5" borderId="0" xfId="3" applyFont="1" applyFill="1" applyAlignment="1">
      <alignment horizontal="center" vertical="center"/>
    </xf>
    <xf numFmtId="0" fontId="4" fillId="5" borderId="2" xfId="3" applyFont="1" applyFill="1" applyBorder="1" applyAlignment="1" applyProtection="1">
      <alignment horizontal="center" vertical="center"/>
      <protection hidden="1"/>
    </xf>
    <xf numFmtId="0" fontId="4" fillId="0" borderId="2" xfId="3" applyFont="1" applyBorder="1" applyAlignment="1" applyProtection="1">
      <alignment vertical="top" wrapText="1"/>
      <protection locked="0"/>
    </xf>
    <xf numFmtId="0" fontId="8" fillId="2" borderId="2" xfId="2" applyFont="1" applyFill="1" applyBorder="1" applyAlignment="1" applyProtection="1">
      <alignment horizontal="center" vertical="center" wrapText="1"/>
    </xf>
    <xf numFmtId="0" fontId="8" fillId="2" borderId="2" xfId="3" applyFont="1" applyFill="1" applyBorder="1" applyAlignment="1">
      <alignment horizontal="center" vertical="center" wrapText="1"/>
    </xf>
    <xf numFmtId="164" fontId="8" fillId="2" borderId="2" xfId="3" applyNumberFormat="1" applyFont="1" applyFill="1" applyBorder="1" applyAlignment="1">
      <alignment horizontal="center" vertical="center" wrapText="1"/>
    </xf>
    <xf numFmtId="0" fontId="4" fillId="0" borderId="0" xfId="0" applyFont="1" applyAlignment="1">
      <alignment wrapText="1"/>
    </xf>
    <xf numFmtId="0" fontId="0" fillId="0" borderId="0" xfId="0" applyAlignment="1">
      <alignment wrapText="1"/>
    </xf>
    <xf numFmtId="0" fontId="8" fillId="6" borderId="2" xfId="3" applyFont="1" applyFill="1" applyBorder="1" applyAlignment="1">
      <alignment horizontal="center" vertical="center" wrapText="1"/>
    </xf>
    <xf numFmtId="0" fontId="4" fillId="5" borderId="2" xfId="3" applyFont="1" applyFill="1" applyBorder="1" applyAlignment="1" applyProtection="1">
      <alignment horizontal="center" vertical="center" wrapText="1"/>
      <protection hidden="1"/>
    </xf>
    <xf numFmtId="0" fontId="13" fillId="7" borderId="3" xfId="0" applyFont="1" applyFill="1" applyBorder="1" applyAlignment="1">
      <alignment horizontal="center" vertical="top" readingOrder="1"/>
    </xf>
    <xf numFmtId="167" fontId="14" fillId="0" borderId="3" xfId="0" applyNumberFormat="1" applyFont="1" applyBorder="1" applyAlignment="1">
      <alignment vertical="top" readingOrder="1"/>
    </xf>
    <xf numFmtId="167" fontId="12" fillId="0" borderId="0" xfId="0" applyNumberFormat="1" applyFont="1"/>
    <xf numFmtId="0" fontId="12" fillId="0" borderId="0" xfId="0" applyFont="1"/>
    <xf numFmtId="0" fontId="12" fillId="0" borderId="2" xfId="0" applyFont="1" applyBorder="1"/>
    <xf numFmtId="167" fontId="12" fillId="0" borderId="2" xfId="0" applyNumberFormat="1" applyFont="1" applyBorder="1"/>
    <xf numFmtId="0" fontId="12" fillId="0" borderId="0" xfId="0" applyFont="1" applyAlignment="1">
      <alignment horizontal="right"/>
    </xf>
    <xf numFmtId="2" fontId="12" fillId="0" borderId="2" xfId="0" applyNumberFormat="1" applyFont="1" applyBorder="1"/>
    <xf numFmtId="0" fontId="12" fillId="0" borderId="2" xfId="0" applyFont="1" applyBorder="1" applyAlignment="1">
      <alignment horizontal="center"/>
    </xf>
  </cellXfs>
  <cellStyles count="6">
    <cellStyle name="Hyperlink" xfId="1" builtinId="8"/>
    <cellStyle name="Normal" xfId="0" builtinId="0"/>
    <cellStyle name="Normal 18 2 10" xfId="2" xr:uid="{438F62E4-53DF-4963-BA9A-13FDD1180BDE}"/>
    <cellStyle name="Normal 2 2" xfId="4" xr:uid="{2E26582B-78E4-44B1-8B05-ECC447185148}"/>
    <cellStyle name="Normal 3 19 2" xfId="3" xr:uid="{5427DCC9-F6BC-4E91-A12B-3DEDCFF9F33A}"/>
    <cellStyle name="Normal 3 2" xfId="5" xr:uid="{3AD6FEB3-9537-4985-945E-C2817B39972C}"/>
  </cellStyles>
  <dxfs count="5">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395200</xdr:colOff>
      <xdr:row>27</xdr:row>
      <xdr:rowOff>108000</xdr:rowOff>
    </xdr:to>
    <xdr:pic>
      <xdr:nvPicPr>
        <xdr:cNvPr id="3" name="Picture 2">
          <a:extLst>
            <a:ext uri="{FF2B5EF4-FFF2-40B4-BE49-F238E27FC236}">
              <a16:creationId xmlns:a16="http://schemas.microsoft.com/office/drawing/2014/main" id="{75971FDC-A48C-A0EA-A316-49E7EFE52F41}"/>
            </a:ext>
          </a:extLst>
        </xdr:cNvPr>
        <xdr:cNvPicPr>
          <a:picLocks noChangeAspect="1"/>
        </xdr:cNvPicPr>
      </xdr:nvPicPr>
      <xdr:blipFill>
        <a:blip xmlns:r="http://schemas.openxmlformats.org/officeDocument/2006/relationships" r:embed="rId1"/>
        <a:stretch>
          <a:fillRect/>
        </a:stretch>
      </xdr:blipFill>
      <xdr:spPr>
        <a:xfrm>
          <a:off x="609600" y="365760"/>
          <a:ext cx="8320000" cy="4680000"/>
        </a:xfrm>
        <a:prstGeom prst="rect">
          <a:avLst/>
        </a:prstGeom>
      </xdr:spPr>
    </xdr:pic>
    <xdr:clientData/>
  </xdr:twoCellAnchor>
  <xdr:twoCellAnchor editAs="oneCell">
    <xdr:from>
      <xdr:col>1</xdr:col>
      <xdr:colOff>0</xdr:colOff>
      <xdr:row>30</xdr:row>
      <xdr:rowOff>0</xdr:rowOff>
    </xdr:from>
    <xdr:to>
      <xdr:col>14</xdr:col>
      <xdr:colOff>395200</xdr:colOff>
      <xdr:row>55</xdr:row>
      <xdr:rowOff>108000</xdr:rowOff>
    </xdr:to>
    <xdr:pic>
      <xdr:nvPicPr>
        <xdr:cNvPr id="4" name="Picture 3">
          <a:extLst>
            <a:ext uri="{FF2B5EF4-FFF2-40B4-BE49-F238E27FC236}">
              <a16:creationId xmlns:a16="http://schemas.microsoft.com/office/drawing/2014/main" id="{423E3750-F4FE-09C0-B762-7EBC07B8647B}"/>
            </a:ext>
          </a:extLst>
        </xdr:cNvPr>
        <xdr:cNvPicPr>
          <a:picLocks noChangeAspect="1"/>
        </xdr:cNvPicPr>
      </xdr:nvPicPr>
      <xdr:blipFill>
        <a:blip xmlns:r="http://schemas.openxmlformats.org/officeDocument/2006/relationships" r:embed="rId2"/>
        <a:stretch>
          <a:fillRect/>
        </a:stretch>
      </xdr:blipFill>
      <xdr:spPr>
        <a:xfrm>
          <a:off x="609600" y="5486400"/>
          <a:ext cx="8320000" cy="46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395200</xdr:colOff>
      <xdr:row>27</xdr:row>
      <xdr:rowOff>108000</xdr:rowOff>
    </xdr:to>
    <xdr:pic>
      <xdr:nvPicPr>
        <xdr:cNvPr id="2" name="Picture 1">
          <a:extLst>
            <a:ext uri="{FF2B5EF4-FFF2-40B4-BE49-F238E27FC236}">
              <a16:creationId xmlns:a16="http://schemas.microsoft.com/office/drawing/2014/main" id="{C1EE5900-6C6B-5188-61C4-EE018078EC20}"/>
            </a:ext>
          </a:extLst>
        </xdr:cNvPr>
        <xdr:cNvPicPr>
          <a:picLocks noChangeAspect="1"/>
        </xdr:cNvPicPr>
      </xdr:nvPicPr>
      <xdr:blipFill>
        <a:blip xmlns:r="http://schemas.openxmlformats.org/officeDocument/2006/relationships" r:embed="rId1"/>
        <a:stretch>
          <a:fillRect/>
        </a:stretch>
      </xdr:blipFill>
      <xdr:spPr>
        <a:xfrm>
          <a:off x="609600" y="365760"/>
          <a:ext cx="8320000" cy="4680000"/>
        </a:xfrm>
        <a:prstGeom prst="rect">
          <a:avLst/>
        </a:prstGeom>
      </xdr:spPr>
    </xdr:pic>
    <xdr:clientData/>
  </xdr:twoCellAnchor>
  <xdr:twoCellAnchor editAs="oneCell">
    <xdr:from>
      <xdr:col>1</xdr:col>
      <xdr:colOff>0</xdr:colOff>
      <xdr:row>30</xdr:row>
      <xdr:rowOff>0</xdr:rowOff>
    </xdr:from>
    <xdr:to>
      <xdr:col>14</xdr:col>
      <xdr:colOff>395200</xdr:colOff>
      <xdr:row>55</xdr:row>
      <xdr:rowOff>108000</xdr:rowOff>
    </xdr:to>
    <xdr:pic>
      <xdr:nvPicPr>
        <xdr:cNvPr id="3" name="Picture 2">
          <a:extLst>
            <a:ext uri="{FF2B5EF4-FFF2-40B4-BE49-F238E27FC236}">
              <a16:creationId xmlns:a16="http://schemas.microsoft.com/office/drawing/2014/main" id="{624471DC-B025-E982-C012-7011B1C712A2}"/>
            </a:ext>
          </a:extLst>
        </xdr:cNvPr>
        <xdr:cNvPicPr>
          <a:picLocks noChangeAspect="1"/>
        </xdr:cNvPicPr>
      </xdr:nvPicPr>
      <xdr:blipFill>
        <a:blip xmlns:r="http://schemas.openxmlformats.org/officeDocument/2006/relationships" r:embed="rId2"/>
        <a:stretch>
          <a:fillRect/>
        </a:stretch>
      </xdr:blipFill>
      <xdr:spPr>
        <a:xfrm>
          <a:off x="609600" y="5486400"/>
          <a:ext cx="8320000" cy="4680000"/>
        </a:xfrm>
        <a:prstGeom prst="rect">
          <a:avLst/>
        </a:prstGeom>
      </xdr:spPr>
    </xdr:pic>
    <xdr:clientData/>
  </xdr:twoCellAnchor>
  <xdr:twoCellAnchor editAs="oneCell">
    <xdr:from>
      <xdr:col>1</xdr:col>
      <xdr:colOff>0</xdr:colOff>
      <xdr:row>58</xdr:row>
      <xdr:rowOff>0</xdr:rowOff>
    </xdr:from>
    <xdr:to>
      <xdr:col>14</xdr:col>
      <xdr:colOff>395200</xdr:colOff>
      <xdr:row>83</xdr:row>
      <xdr:rowOff>108000</xdr:rowOff>
    </xdr:to>
    <xdr:pic>
      <xdr:nvPicPr>
        <xdr:cNvPr id="4" name="Picture 3">
          <a:extLst>
            <a:ext uri="{FF2B5EF4-FFF2-40B4-BE49-F238E27FC236}">
              <a16:creationId xmlns:a16="http://schemas.microsoft.com/office/drawing/2014/main" id="{2669863A-3DF0-B3BA-01E0-4C874E47B147}"/>
            </a:ext>
          </a:extLst>
        </xdr:cNvPr>
        <xdr:cNvPicPr>
          <a:picLocks noChangeAspect="1"/>
        </xdr:cNvPicPr>
      </xdr:nvPicPr>
      <xdr:blipFill>
        <a:blip xmlns:r="http://schemas.openxmlformats.org/officeDocument/2006/relationships" r:embed="rId3"/>
        <a:stretch>
          <a:fillRect/>
        </a:stretch>
      </xdr:blipFill>
      <xdr:spPr>
        <a:xfrm>
          <a:off x="609600" y="10607040"/>
          <a:ext cx="8320000" cy="46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F0070132.SSFL\Desktop\My%20Files\_Pavithra\_F25-26\_CSS%20Fraud\_JUL\18-Jul-25\Nautanwa\Copy%20of%20Fraud%20Investigation%20Report%20UP%20Nautanwa-UP3277%20(Complaint%20No.%20FN25-26-00705)_.xlsx" TargetMode="External"/><Relationship Id="rId1" Type="http://schemas.openxmlformats.org/officeDocument/2006/relationships/externalLinkPath" Target="Copy%20of%20Fraud%20Investigation%20Report%20UP%20Nautanwa-UP3277%20(Complaint%20No.%20FN25-26-0070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
      <sheetName val="Fraud Investigation Report"/>
      <sheetName val="Cash Embezzlement"/>
      <sheetName val="Physical Cash at Safe"/>
      <sheetName val="Borrower Wise Details"/>
      <sheetName val="Loan Outstanding Report"/>
    </sheetNames>
    <sheetDataSet>
      <sheetData sheetId="0">
        <row r="2">
          <cell r="A2" t="str">
            <v>Collection Amount Misappropriated</v>
          </cell>
        </row>
        <row r="3">
          <cell r="A3" t="str">
            <v>Pre-Closure Amount Misappropriated</v>
          </cell>
        </row>
        <row r="4">
          <cell r="A4" t="str">
            <v>Disbursed Amount Recollected</v>
          </cell>
        </row>
        <row r="5">
          <cell r="A5" t="str">
            <v>Advance Collection Amount Misappropriated</v>
          </cell>
        </row>
        <row r="6">
          <cell r="A6" t="str">
            <v>Loan Amount Misappropriation</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D91A-90A2-410B-87AA-CAA9075BF9D7}">
  <dimension ref="A1:AB14"/>
  <sheetViews>
    <sheetView workbookViewId="0">
      <selection activeCell="D7" sqref="D7"/>
    </sheetView>
  </sheetViews>
  <sheetFormatPr defaultRowHeight="14.4" x14ac:dyDescent="0.3"/>
  <cols>
    <col min="1" max="1" width="13.44140625" customWidth="1"/>
    <col min="2" max="2" width="11" bestFit="1" customWidth="1"/>
    <col min="3" max="3" width="11.44140625" bestFit="1" customWidth="1"/>
    <col min="4" max="4" width="13.88671875" bestFit="1" customWidth="1"/>
    <col min="5" max="5" width="12.109375" bestFit="1" customWidth="1"/>
    <col min="6" max="6" width="19.88671875" bestFit="1" customWidth="1"/>
    <col min="7" max="7" width="19.21875" bestFit="1" customWidth="1"/>
    <col min="8" max="8" width="23.44140625" bestFit="1" customWidth="1"/>
    <col min="9" max="9" width="37.21875" bestFit="1" customWidth="1"/>
    <col min="10" max="10" width="11" bestFit="1" customWidth="1"/>
    <col min="11" max="11" width="13.44140625" bestFit="1" customWidth="1"/>
    <col min="12" max="12" width="10" bestFit="1" customWidth="1"/>
    <col min="13" max="13" width="10" customWidth="1"/>
    <col min="14" max="14" width="28" hidden="1" customWidth="1"/>
    <col min="15" max="15" width="25.44140625" hidden="1" customWidth="1"/>
    <col min="16" max="16" width="26.44140625" hidden="1" customWidth="1"/>
    <col min="17" max="17" width="29.6640625" bestFit="1" customWidth="1"/>
    <col min="18" max="18" width="15.21875" hidden="1" customWidth="1"/>
    <col min="19" max="19" width="15.33203125" bestFit="1" customWidth="1"/>
    <col min="20" max="20" width="18" customWidth="1"/>
    <col min="21" max="21" width="19.77734375" customWidth="1"/>
    <col min="22" max="22" width="15.88671875" bestFit="1" customWidth="1"/>
    <col min="23" max="25" width="15.88671875" customWidth="1"/>
    <col min="26" max="26" width="22.109375" bestFit="1" customWidth="1"/>
    <col min="27" max="27" width="255.77734375" bestFit="1" customWidth="1"/>
  </cols>
  <sheetData>
    <row r="1" spans="1:28" ht="18" x14ac:dyDescent="0.3">
      <c r="A1" s="1" t="s">
        <v>0</v>
      </c>
      <c r="B1" s="6"/>
      <c r="C1" s="6"/>
      <c r="D1" s="6"/>
      <c r="E1" s="6"/>
      <c r="F1" s="6"/>
      <c r="G1" s="6"/>
      <c r="H1" s="6"/>
      <c r="I1" s="6"/>
      <c r="J1" s="6"/>
      <c r="K1" s="6"/>
      <c r="L1" s="6"/>
      <c r="M1" s="6"/>
      <c r="N1" s="7"/>
      <c r="O1" s="6"/>
      <c r="P1" s="6"/>
      <c r="Q1" s="6"/>
      <c r="R1" s="6"/>
      <c r="S1" s="6"/>
      <c r="T1" s="6"/>
      <c r="U1" s="6"/>
      <c r="V1" s="6"/>
      <c r="W1" s="6"/>
      <c r="X1" s="6"/>
      <c r="Y1" s="6"/>
      <c r="Z1" s="6"/>
      <c r="AA1" s="6"/>
      <c r="AB1" s="6"/>
    </row>
    <row r="2" spans="1:28" ht="15.6" x14ac:dyDescent="0.3">
      <c r="A2" s="2" t="s">
        <v>1</v>
      </c>
      <c r="B2" s="6"/>
      <c r="C2" s="6"/>
      <c r="D2" s="6"/>
      <c r="E2" s="6"/>
      <c r="F2" s="6"/>
      <c r="G2" s="6"/>
      <c r="H2" s="6"/>
      <c r="I2" s="6"/>
      <c r="J2" s="6"/>
      <c r="K2" s="6"/>
      <c r="L2" s="6"/>
      <c r="M2" s="6"/>
      <c r="N2" s="7"/>
      <c r="O2" s="6"/>
      <c r="P2" s="6"/>
      <c r="Q2" s="6"/>
      <c r="R2" s="6"/>
      <c r="S2" s="6"/>
      <c r="T2" s="6"/>
      <c r="U2" s="6"/>
      <c r="V2" s="6"/>
      <c r="W2" s="6"/>
      <c r="X2" s="6"/>
      <c r="Y2" s="6"/>
      <c r="Z2" s="6"/>
      <c r="AA2" s="6"/>
      <c r="AB2" s="6"/>
    </row>
    <row r="3" spans="1:28" ht="15.6" x14ac:dyDescent="0.3">
      <c r="A3" s="8" t="s">
        <v>2</v>
      </c>
      <c r="B3" s="6"/>
      <c r="C3" s="6"/>
      <c r="D3" s="6"/>
      <c r="E3" s="3" t="s">
        <v>3</v>
      </c>
      <c r="F3" s="3" t="s">
        <v>4</v>
      </c>
      <c r="G3" s="6"/>
      <c r="H3" s="6"/>
      <c r="I3" s="6"/>
      <c r="J3" s="6"/>
      <c r="K3" s="6"/>
      <c r="L3" s="6"/>
      <c r="M3" s="6"/>
      <c r="N3" s="7"/>
      <c r="O3" s="6"/>
      <c r="P3" s="6"/>
      <c r="Q3" s="6"/>
      <c r="R3" s="6"/>
      <c r="S3" s="6"/>
      <c r="T3" s="6"/>
      <c r="U3" s="6"/>
      <c r="V3" s="3" t="s">
        <v>3</v>
      </c>
      <c r="W3" s="3"/>
      <c r="X3" s="3"/>
      <c r="Y3" s="3"/>
      <c r="Z3" s="3" t="s">
        <v>4</v>
      </c>
      <c r="AA3" s="6"/>
      <c r="AB3" s="6"/>
    </row>
    <row r="4" spans="1:28" s="26" customFormat="1" ht="41.4" x14ac:dyDescent="0.3">
      <c r="A4" s="22" t="s">
        <v>5</v>
      </c>
      <c r="B4" s="23" t="s">
        <v>6</v>
      </c>
      <c r="C4" s="23" t="s">
        <v>7</v>
      </c>
      <c r="D4" s="23" t="s">
        <v>8</v>
      </c>
      <c r="E4" s="23" t="s">
        <v>9</v>
      </c>
      <c r="F4" s="23" t="s">
        <v>10</v>
      </c>
      <c r="G4" s="23" t="s">
        <v>11</v>
      </c>
      <c r="H4" s="23" t="s">
        <v>12</v>
      </c>
      <c r="I4" s="23" t="s">
        <v>13</v>
      </c>
      <c r="J4" s="23" t="s">
        <v>14</v>
      </c>
      <c r="K4" s="23" t="s">
        <v>15</v>
      </c>
      <c r="L4" s="23" t="s">
        <v>16</v>
      </c>
      <c r="M4" s="23"/>
      <c r="N4" s="24" t="s">
        <v>17</v>
      </c>
      <c r="O4" s="23" t="s">
        <v>18</v>
      </c>
      <c r="P4" s="23" t="s">
        <v>19</v>
      </c>
      <c r="Q4" s="23" t="s">
        <v>20</v>
      </c>
      <c r="R4" s="23" t="s">
        <v>21</v>
      </c>
      <c r="S4" s="23" t="s">
        <v>22</v>
      </c>
      <c r="T4" s="23" t="s">
        <v>23</v>
      </c>
      <c r="U4" s="23" t="s">
        <v>24</v>
      </c>
      <c r="V4" s="23" t="s">
        <v>25</v>
      </c>
      <c r="W4" s="27" t="s">
        <v>79</v>
      </c>
      <c r="X4" s="27" t="s">
        <v>80</v>
      </c>
      <c r="Y4" s="27" t="s">
        <v>81</v>
      </c>
      <c r="Z4" s="23" t="s">
        <v>26</v>
      </c>
      <c r="AA4" s="23" t="s">
        <v>27</v>
      </c>
      <c r="AB4" s="25"/>
    </row>
    <row r="5" spans="1:28" x14ac:dyDescent="0.3">
      <c r="A5" s="4">
        <v>1</v>
      </c>
      <c r="B5" s="9" t="s">
        <v>28</v>
      </c>
      <c r="C5" s="10" t="s">
        <v>29</v>
      </c>
      <c r="D5" s="11" t="s">
        <v>30</v>
      </c>
      <c r="E5" s="12">
        <v>45818</v>
      </c>
      <c r="F5" s="5" t="s">
        <v>31</v>
      </c>
      <c r="G5" s="13" t="s">
        <v>32</v>
      </c>
      <c r="H5" s="13" t="s">
        <v>33</v>
      </c>
      <c r="I5" s="14" t="s">
        <v>34</v>
      </c>
      <c r="J5" s="14" t="s">
        <v>35</v>
      </c>
      <c r="K5" s="14" t="s">
        <v>36</v>
      </c>
      <c r="L5" s="15">
        <v>354398154</v>
      </c>
      <c r="M5" s="15"/>
      <c r="N5" s="12" t="s">
        <v>37</v>
      </c>
      <c r="O5" s="13">
        <v>45000</v>
      </c>
      <c r="P5" s="13">
        <v>720</v>
      </c>
      <c r="Q5" s="16" t="s">
        <v>38</v>
      </c>
      <c r="R5" s="17">
        <v>45736</v>
      </c>
      <c r="S5" s="13">
        <v>9000</v>
      </c>
      <c r="T5" s="13">
        <v>8881</v>
      </c>
      <c r="U5" s="13">
        <v>0</v>
      </c>
      <c r="V5" s="20">
        <v>119</v>
      </c>
      <c r="W5" s="20" t="s">
        <v>83</v>
      </c>
      <c r="X5" s="20">
        <v>9240</v>
      </c>
      <c r="Y5" s="20">
        <f>V5-X5</f>
        <v>-9121</v>
      </c>
      <c r="Z5" s="5" t="s">
        <v>39</v>
      </c>
      <c r="AA5" s="18" t="s">
        <v>40</v>
      </c>
      <c r="AB5" s="6"/>
    </row>
    <row r="6" spans="1:28" x14ac:dyDescent="0.3">
      <c r="A6" s="4">
        <v>2</v>
      </c>
      <c r="B6" s="9" t="s">
        <v>28</v>
      </c>
      <c r="C6" s="10" t="s">
        <v>29</v>
      </c>
      <c r="D6" s="11" t="s">
        <v>30</v>
      </c>
      <c r="E6" s="12">
        <v>45817</v>
      </c>
      <c r="F6" s="5" t="s">
        <v>31</v>
      </c>
      <c r="G6" s="13" t="s">
        <v>32</v>
      </c>
      <c r="H6" s="13" t="s">
        <v>33</v>
      </c>
      <c r="I6" s="14" t="s">
        <v>41</v>
      </c>
      <c r="J6" s="14" t="s">
        <v>42</v>
      </c>
      <c r="K6" s="14" t="s">
        <v>43</v>
      </c>
      <c r="L6" s="15">
        <v>356669232</v>
      </c>
      <c r="M6" s="15"/>
      <c r="N6" s="12" t="s">
        <v>44</v>
      </c>
      <c r="O6" s="13">
        <v>45000</v>
      </c>
      <c r="P6" s="13">
        <v>720</v>
      </c>
      <c r="Q6" s="16" t="s">
        <v>38</v>
      </c>
      <c r="R6" s="17">
        <v>45745</v>
      </c>
      <c r="S6" s="13">
        <v>19170</v>
      </c>
      <c r="T6" s="13">
        <v>7200</v>
      </c>
      <c r="U6" s="13">
        <v>0</v>
      </c>
      <c r="V6" s="20">
        <v>11970</v>
      </c>
      <c r="W6" s="20" t="s">
        <v>80</v>
      </c>
      <c r="X6" s="20">
        <v>8053.9</v>
      </c>
      <c r="Y6" s="20">
        <f>V6-X6</f>
        <v>3916.1000000000004</v>
      </c>
      <c r="Z6" s="5" t="s">
        <v>39</v>
      </c>
      <c r="AA6" s="18" t="s">
        <v>45</v>
      </c>
      <c r="AB6" s="6"/>
    </row>
    <row r="7" spans="1:28" ht="27.6" x14ac:dyDescent="0.3">
      <c r="A7" s="4">
        <v>3</v>
      </c>
      <c r="B7" s="9" t="s">
        <v>28</v>
      </c>
      <c r="C7" s="10" t="s">
        <v>29</v>
      </c>
      <c r="D7" s="11" t="s">
        <v>30</v>
      </c>
      <c r="E7" s="12">
        <v>45818</v>
      </c>
      <c r="F7" s="5" t="s">
        <v>31</v>
      </c>
      <c r="G7" s="13" t="s">
        <v>32</v>
      </c>
      <c r="H7" s="13" t="s">
        <v>33</v>
      </c>
      <c r="I7" s="14" t="s">
        <v>46</v>
      </c>
      <c r="J7" s="14" t="s">
        <v>47</v>
      </c>
      <c r="K7" s="14" t="s">
        <v>48</v>
      </c>
      <c r="L7" s="15">
        <v>357928196</v>
      </c>
      <c r="M7" s="15"/>
      <c r="N7" s="12" t="s">
        <v>49</v>
      </c>
      <c r="O7" s="13">
        <v>65000</v>
      </c>
      <c r="P7" s="13">
        <v>1030</v>
      </c>
      <c r="Q7" s="16" t="s">
        <v>38</v>
      </c>
      <c r="R7" s="17">
        <v>45546</v>
      </c>
      <c r="S7" s="13">
        <v>62000</v>
      </c>
      <c r="T7" s="13">
        <v>30900</v>
      </c>
      <c r="U7" s="13">
        <v>0</v>
      </c>
      <c r="V7" s="20">
        <v>31100</v>
      </c>
      <c r="W7" s="28" t="s">
        <v>82</v>
      </c>
      <c r="X7" s="20">
        <v>44378.3</v>
      </c>
      <c r="Y7" s="20">
        <f>V7-X7</f>
        <v>-13278.300000000003</v>
      </c>
      <c r="Z7" s="5" t="s">
        <v>39</v>
      </c>
      <c r="AA7" s="21" t="s">
        <v>50</v>
      </c>
      <c r="AB7" s="6"/>
    </row>
    <row r="8" spans="1:28" x14ac:dyDescent="0.3">
      <c r="A8" s="4">
        <v>4</v>
      </c>
      <c r="B8" s="9" t="s">
        <v>28</v>
      </c>
      <c r="C8" s="10" t="s">
        <v>29</v>
      </c>
      <c r="D8" s="11" t="s">
        <v>30</v>
      </c>
      <c r="E8" s="12">
        <v>45818</v>
      </c>
      <c r="F8" s="5" t="s">
        <v>31</v>
      </c>
      <c r="G8" s="13" t="s">
        <v>32</v>
      </c>
      <c r="H8" s="13" t="s">
        <v>33</v>
      </c>
      <c r="I8" s="14" t="s">
        <v>51</v>
      </c>
      <c r="J8" s="14" t="s">
        <v>52</v>
      </c>
      <c r="K8" s="14" t="s">
        <v>53</v>
      </c>
      <c r="L8" s="15">
        <v>357958099</v>
      </c>
      <c r="M8" s="15"/>
      <c r="N8" s="12" t="s">
        <v>54</v>
      </c>
      <c r="O8" s="13">
        <v>50000</v>
      </c>
      <c r="P8" s="13">
        <v>790</v>
      </c>
      <c r="Q8" s="16" t="s">
        <v>55</v>
      </c>
      <c r="R8" s="17">
        <v>45547</v>
      </c>
      <c r="S8" s="13">
        <v>48000</v>
      </c>
      <c r="T8" s="13">
        <v>28440</v>
      </c>
      <c r="U8" s="13">
        <v>0</v>
      </c>
      <c r="V8" s="20">
        <v>19560</v>
      </c>
      <c r="W8" s="20" t="s">
        <v>80</v>
      </c>
      <c r="X8" s="20">
        <v>28901.65</v>
      </c>
      <c r="Y8" s="20">
        <f>V8-X8</f>
        <v>-9341.6500000000015</v>
      </c>
      <c r="Z8" s="5" t="s">
        <v>56</v>
      </c>
      <c r="AA8" s="18" t="s">
        <v>57</v>
      </c>
      <c r="AB8" s="6"/>
    </row>
    <row r="9" spans="1:28" x14ac:dyDescent="0.3">
      <c r="A9" s="4">
        <v>5</v>
      </c>
      <c r="B9" s="9" t="s">
        <v>28</v>
      </c>
      <c r="C9" s="10" t="s">
        <v>29</v>
      </c>
      <c r="D9" s="11" t="s">
        <v>30</v>
      </c>
      <c r="E9" s="12">
        <v>45818</v>
      </c>
      <c r="F9" s="5" t="s">
        <v>31</v>
      </c>
      <c r="G9" s="13" t="s">
        <v>32</v>
      </c>
      <c r="H9" s="13" t="s">
        <v>33</v>
      </c>
      <c r="I9" s="14" t="s">
        <v>58</v>
      </c>
      <c r="J9" s="14" t="s">
        <v>59</v>
      </c>
      <c r="K9" s="14" t="s">
        <v>60</v>
      </c>
      <c r="L9" s="15">
        <v>357851681</v>
      </c>
      <c r="M9" s="15"/>
      <c r="N9" s="12" t="s">
        <v>54</v>
      </c>
      <c r="O9" s="13">
        <v>45000</v>
      </c>
      <c r="P9" s="13">
        <v>710</v>
      </c>
      <c r="Q9" s="16" t="s">
        <v>38</v>
      </c>
      <c r="R9" s="17">
        <v>45556</v>
      </c>
      <c r="S9" s="13">
        <v>43200</v>
      </c>
      <c r="T9" s="13">
        <v>0</v>
      </c>
      <c r="U9" s="13">
        <v>0</v>
      </c>
      <c r="V9" s="20">
        <v>43200</v>
      </c>
      <c r="W9" s="20" t="s">
        <v>80</v>
      </c>
      <c r="X9" s="20">
        <v>52204.58</v>
      </c>
      <c r="Y9" s="20">
        <f>V9-X9</f>
        <v>-9004.5800000000017</v>
      </c>
      <c r="Z9" s="5" t="s">
        <v>39</v>
      </c>
      <c r="AA9" s="18" t="s">
        <v>61</v>
      </c>
      <c r="AB9" s="6"/>
    </row>
    <row r="10" spans="1:28" x14ac:dyDescent="0.3">
      <c r="A10" s="4">
        <v>6</v>
      </c>
      <c r="B10" s="9" t="s">
        <v>28</v>
      </c>
      <c r="C10" s="10" t="s">
        <v>29</v>
      </c>
      <c r="D10" s="11" t="s">
        <v>30</v>
      </c>
      <c r="E10" s="12">
        <v>45817</v>
      </c>
      <c r="F10" s="5" t="s">
        <v>31</v>
      </c>
      <c r="G10" s="13" t="s">
        <v>32</v>
      </c>
      <c r="H10" s="13" t="s">
        <v>33</v>
      </c>
      <c r="I10" s="14" t="s">
        <v>62</v>
      </c>
      <c r="J10" s="14" t="s">
        <v>63</v>
      </c>
      <c r="K10" s="14" t="s">
        <v>64</v>
      </c>
      <c r="L10" s="15">
        <v>352981013</v>
      </c>
      <c r="M10" s="15"/>
      <c r="N10" s="12" t="s">
        <v>65</v>
      </c>
      <c r="O10" s="13">
        <v>42000</v>
      </c>
      <c r="P10" s="13">
        <v>670</v>
      </c>
      <c r="Q10" s="16" t="s">
        <v>38</v>
      </c>
      <c r="R10" s="17">
        <v>45624</v>
      </c>
      <c r="S10" s="13">
        <v>15400</v>
      </c>
      <c r="T10" s="13">
        <v>0</v>
      </c>
      <c r="U10" s="13">
        <v>0</v>
      </c>
      <c r="V10" s="20">
        <v>15400</v>
      </c>
      <c r="W10" s="20" t="s">
        <v>83</v>
      </c>
      <c r="X10" s="20">
        <v>15903</v>
      </c>
      <c r="Y10" s="20">
        <f t="shared" ref="Y10:Y12" si="0">V10-X10</f>
        <v>-503</v>
      </c>
      <c r="Z10" s="5" t="s">
        <v>39</v>
      </c>
      <c r="AA10" s="18" t="s">
        <v>66</v>
      </c>
      <c r="AB10" s="6"/>
    </row>
    <row r="11" spans="1:28" x14ac:dyDescent="0.3">
      <c r="A11" s="4">
        <v>7</v>
      </c>
      <c r="B11" s="9" t="s">
        <v>28</v>
      </c>
      <c r="C11" s="10" t="s">
        <v>29</v>
      </c>
      <c r="D11" s="11" t="s">
        <v>30</v>
      </c>
      <c r="E11" s="12">
        <v>45817</v>
      </c>
      <c r="F11" s="5" t="s">
        <v>31</v>
      </c>
      <c r="G11" s="13" t="s">
        <v>32</v>
      </c>
      <c r="H11" s="13" t="s">
        <v>33</v>
      </c>
      <c r="I11" s="14" t="s">
        <v>62</v>
      </c>
      <c r="J11" s="14" t="s">
        <v>63</v>
      </c>
      <c r="K11" s="14" t="s">
        <v>64</v>
      </c>
      <c r="L11" s="15">
        <v>356099285</v>
      </c>
      <c r="M11" s="15"/>
      <c r="N11" s="12" t="s">
        <v>67</v>
      </c>
      <c r="O11" s="13">
        <v>19000</v>
      </c>
      <c r="P11" s="13">
        <v>430</v>
      </c>
      <c r="Q11" s="16" t="s">
        <v>38</v>
      </c>
      <c r="R11" s="17">
        <v>45624</v>
      </c>
      <c r="S11" s="13">
        <v>10900</v>
      </c>
      <c r="T11" s="13">
        <v>0</v>
      </c>
      <c r="U11" s="13">
        <v>0</v>
      </c>
      <c r="V11" s="20">
        <v>10900</v>
      </c>
      <c r="W11" s="20" t="s">
        <v>83</v>
      </c>
      <c r="X11" s="20">
        <v>11100</v>
      </c>
      <c r="Y11" s="20">
        <f t="shared" si="0"/>
        <v>-200</v>
      </c>
      <c r="Z11" s="5" t="s">
        <v>39</v>
      </c>
      <c r="AA11" s="18" t="s">
        <v>68</v>
      </c>
      <c r="AB11" s="6"/>
    </row>
    <row r="12" spans="1:28" x14ac:dyDescent="0.3">
      <c r="A12" s="4">
        <v>8</v>
      </c>
      <c r="B12" s="9" t="s">
        <v>28</v>
      </c>
      <c r="C12" s="10" t="s">
        <v>29</v>
      </c>
      <c r="D12" s="11" t="s">
        <v>30</v>
      </c>
      <c r="E12" s="12">
        <v>45819</v>
      </c>
      <c r="F12" s="5" t="s">
        <v>31</v>
      </c>
      <c r="G12" s="13" t="s">
        <v>32</v>
      </c>
      <c r="H12" s="13" t="s">
        <v>33</v>
      </c>
      <c r="I12" s="14" t="s">
        <v>69</v>
      </c>
      <c r="J12" s="14" t="s">
        <v>70</v>
      </c>
      <c r="K12" s="14" t="s">
        <v>71</v>
      </c>
      <c r="L12" s="15">
        <v>351686725</v>
      </c>
      <c r="M12" s="15"/>
      <c r="N12" s="12" t="s">
        <v>72</v>
      </c>
      <c r="O12" s="13">
        <v>35000</v>
      </c>
      <c r="P12" s="13">
        <v>560</v>
      </c>
      <c r="Q12" s="16" t="s">
        <v>38</v>
      </c>
      <c r="R12" s="17">
        <v>45692</v>
      </c>
      <c r="S12" s="13">
        <v>15171</v>
      </c>
      <c r="T12" s="13">
        <v>12600</v>
      </c>
      <c r="U12" s="13">
        <v>0</v>
      </c>
      <c r="V12" s="20">
        <v>2571</v>
      </c>
      <c r="W12" s="20" t="s">
        <v>83</v>
      </c>
      <c r="X12" s="20">
        <v>471</v>
      </c>
      <c r="Y12" s="20">
        <f t="shared" si="0"/>
        <v>2100</v>
      </c>
      <c r="Z12" s="5" t="s">
        <v>39</v>
      </c>
      <c r="AA12" s="18" t="s">
        <v>73</v>
      </c>
      <c r="AB12" s="6"/>
    </row>
    <row r="13" spans="1:28" x14ac:dyDescent="0.3">
      <c r="A13" s="4">
        <v>9</v>
      </c>
      <c r="B13" s="9" t="s">
        <v>28</v>
      </c>
      <c r="C13" s="10" t="s">
        <v>29</v>
      </c>
      <c r="D13" s="11" t="s">
        <v>30</v>
      </c>
      <c r="E13" s="12">
        <v>45817</v>
      </c>
      <c r="F13" s="5" t="s">
        <v>31</v>
      </c>
      <c r="G13" s="13" t="s">
        <v>32</v>
      </c>
      <c r="H13" s="13" t="s">
        <v>33</v>
      </c>
      <c r="I13" s="14" t="s">
        <v>74</v>
      </c>
      <c r="J13" s="14" t="s">
        <v>75</v>
      </c>
      <c r="K13" s="14" t="s">
        <v>76</v>
      </c>
      <c r="L13" s="15">
        <v>358298493</v>
      </c>
      <c r="M13" s="15"/>
      <c r="N13" s="12" t="s">
        <v>77</v>
      </c>
      <c r="O13" s="13">
        <v>40000</v>
      </c>
      <c r="P13" s="13">
        <v>900</v>
      </c>
      <c r="Q13" s="16" t="s">
        <v>55</v>
      </c>
      <c r="R13" s="17">
        <v>45602</v>
      </c>
      <c r="S13" s="13">
        <v>40000</v>
      </c>
      <c r="T13" s="13">
        <v>0</v>
      </c>
      <c r="U13" s="13">
        <v>0</v>
      </c>
      <c r="V13" s="20">
        <v>40000</v>
      </c>
      <c r="W13" s="20" t="s">
        <v>80</v>
      </c>
      <c r="X13" s="20">
        <v>18645.8</v>
      </c>
      <c r="Y13" s="20">
        <f>V13-X13</f>
        <v>21354.2</v>
      </c>
      <c r="Z13" s="5" t="s">
        <v>56</v>
      </c>
      <c r="AA13" s="18" t="s">
        <v>78</v>
      </c>
      <c r="AB13" s="6"/>
    </row>
    <row r="14" spans="1:28" x14ac:dyDescent="0.3">
      <c r="A14" s="6"/>
      <c r="B14" s="6"/>
      <c r="C14" s="6"/>
      <c r="D14" s="6"/>
      <c r="E14" s="6"/>
      <c r="F14" s="6"/>
      <c r="G14" s="6"/>
      <c r="H14" s="6"/>
      <c r="I14" s="6"/>
      <c r="J14" s="6"/>
      <c r="K14" s="6"/>
      <c r="L14" s="6"/>
      <c r="M14" s="6"/>
      <c r="N14" s="7"/>
      <c r="O14" s="6"/>
      <c r="P14" s="6"/>
      <c r="Q14" s="6"/>
      <c r="R14" s="6"/>
      <c r="S14" s="6"/>
      <c r="T14" s="6"/>
      <c r="U14" s="6"/>
      <c r="V14" s="19"/>
      <c r="W14" s="19"/>
      <c r="X14" s="19"/>
      <c r="Y14" s="19"/>
      <c r="Z14" s="6"/>
      <c r="AA14" s="6"/>
      <c r="AB14" s="6"/>
    </row>
  </sheetData>
  <autoFilter ref="A4:AB4" xr:uid="{CCB1D91A-90A2-410B-87AA-CAA9075BF9D7}"/>
  <conditionalFormatting sqref="L5:M13">
    <cfRule type="duplicateValues" dxfId="4" priority="3" stopIfTrue="1"/>
  </conditionalFormatting>
  <conditionalFormatting sqref="L1:M1048576">
    <cfRule type="duplicateValues" dxfId="3" priority="2"/>
  </conditionalFormatting>
  <conditionalFormatting sqref="J1:J1048576">
    <cfRule type="duplicateValues" dxfId="2" priority="1"/>
  </conditionalFormatting>
  <dataValidations count="10">
    <dataValidation type="date" operator="lessThanOrEqual" allowBlank="1" showInputMessage="1" showErrorMessage="1" errorTitle="Incorrect date Entered" error="Enter in Valid Date Format_x000a_ " promptTitle="Enter Valid Date" sqref="R5:R13" xr:uid="{1367923D-3008-4477-8C9D-2F80B1A04474}">
      <formula1>IF(ISNUMBER(DATE(RIGHT(E5,4),MONTH(LEFT(MID(E5,4,3),2)&amp;"1"),LEFT(E5,2))),E5,9^9)</formula1>
    </dataValidation>
    <dataValidation type="custom" allowBlank="1" showInputMessage="1" showErrorMessage="1" error="Enter Valid date_x000a_" sqref="E6" xr:uid="{EB595A7D-35D4-43BE-BDC9-78BD1ED05E21}">
      <formula1>ISNUMBER(E6) * (E6&gt;=DATE(2023,10,1)) * (E6&lt;=DATE(2031,12,31)) * (INT(E6)=E6)</formula1>
    </dataValidation>
    <dataValidation type="date" allowBlank="1" showInputMessage="1" showErrorMessage="1" errorTitle="Incorrect Value Entered" error="Enter Valid Date" sqref="N5:N13" xr:uid="{7B90C72D-09C9-4157-9F1A-E4ACAE158610}">
      <formula1>42370</formula1>
      <formula2>47848</formula2>
    </dataValidation>
    <dataValidation type="custom" allowBlank="1" showInputMessage="1" showErrorMessage="1" error="Enter Valid Date_x000a_" sqref="E5" xr:uid="{7CA39FB1-6A16-4AF3-B422-85E265E8B22D}">
      <formula1>ISNUMBER(E5) * (E5&gt;=DATE(2023,10,1)) * (E5&lt;=DATE(2031,12,31)) * (INT(E5)=E5)</formula1>
    </dataValidation>
    <dataValidation type="custom" allowBlank="1" showInputMessage="1" showErrorMessage="1" sqref="E7:E13" xr:uid="{B3E75547-5D90-4219-B1BA-875E7EB9321C}">
      <formula1>ISNUMBER(E7) * (E7&gt;=DATE(2023,10,1)) * (E7&lt;=DATE(2031,12,31)) * (INT(E7)=E7)</formula1>
    </dataValidation>
    <dataValidation type="date" allowBlank="1" showInputMessage="1" showErrorMessage="1" sqref="N4 N14" xr:uid="{7AF16D83-3FE6-4C8C-9212-197248427BCB}">
      <formula1>36526</formula1>
      <formula2>47848</formula2>
    </dataValidation>
    <dataValidation type="list" allowBlank="1" showInputMessage="1" showErrorMessage="1" sqref="Q5:Q13" xr:uid="{166173DB-C401-43D9-A821-C5356A90F382}">
      <formula1>Type</formula1>
    </dataValidation>
    <dataValidation type="list" allowBlank="1" showInputMessage="1" showErrorMessage="1" sqref="Z5:Z13" xr:uid="{F842D3CB-9B64-4871-963A-13D2D433F543}">
      <formula1>"Loan Card,Digital Payment,Cash Receipt,Borrower Written Statement,Deliquent Staff Written Statement,Center Meeting Register,Hand Written Receipt"</formula1>
    </dataValidation>
    <dataValidation allowBlank="1" showErrorMessage="1" sqref="C5 B5:B13" xr:uid="{D8F41A26-CA6A-4BA5-9E29-258DC02E92F0}"/>
    <dataValidation type="date" allowBlank="1" showInputMessage="1" showErrorMessage="1" errorTitle="Incorrect date Entered" error="Enter in Valid Date Format_x000a_ " promptTitle="Enter Valid Date" sqref="R14" xr:uid="{EA441AF4-5E20-4D35-85FB-46DAD962F91D}">
      <formula1>42370</formula1>
      <formula2>47484</formula2>
    </dataValidation>
  </dataValidations>
  <hyperlinks>
    <hyperlink ref="E3" location="'Fraud Investigation Report'!G5" display="Home" xr:uid="{D03E8F69-9A1A-4087-B9A2-EED35372E1D6}"/>
    <hyperlink ref="V3" location="'Fraud Investigation Report'!G5" display="Home" xr:uid="{46522CE4-4C21-4668-9738-2FCC6F617AAE}"/>
    <hyperlink ref="F3" location="'Loan Outstanding Report'!BG5" display="Loan O/s Report" xr:uid="{804621A0-1BC7-4942-8037-972B038BC011}"/>
    <hyperlink ref="Z3" location="'Loan Outstanding Report'!BG5" display="Loan O/s Report" xr:uid="{19CF1583-C72E-463E-B201-99ED64F72A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3135C-ED40-4D43-BAAA-3AF1A4457D34}">
  <dimension ref="A1"/>
  <sheetViews>
    <sheetView topLeftCell="A27" workbookViewId="0">
      <selection activeCell="B31" sqref="B31"/>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97F7C-CE0D-4628-892E-E4F4AE6E5E79}">
  <dimension ref="D3:N22"/>
  <sheetViews>
    <sheetView topLeftCell="A6" workbookViewId="0">
      <selection activeCell="E18" sqref="E18:E19"/>
    </sheetView>
  </sheetViews>
  <sheetFormatPr defaultRowHeight="14.4" x14ac:dyDescent="0.3"/>
  <cols>
    <col min="4" max="4" width="10" bestFit="1" customWidth="1"/>
    <col min="5" max="6" width="9.5546875" bestFit="1" customWidth="1"/>
    <col min="7" max="7" width="9.6640625" bestFit="1" customWidth="1"/>
    <col min="8" max="8" width="8.6640625" bestFit="1" customWidth="1"/>
    <col min="9" max="9" width="8.5546875" bestFit="1" customWidth="1"/>
    <col min="10" max="10" width="9.6640625" bestFit="1" customWidth="1"/>
    <col min="11" max="11" width="10" bestFit="1" customWidth="1"/>
    <col min="12" max="13" width="9.5546875" bestFit="1" customWidth="1"/>
    <col min="14" max="14" width="15.88671875" bestFit="1" customWidth="1"/>
  </cols>
  <sheetData>
    <row r="3" spans="4:14" ht="82.8" x14ac:dyDescent="0.3">
      <c r="D3" s="23" t="s">
        <v>16</v>
      </c>
      <c r="E3" s="23" t="s">
        <v>22</v>
      </c>
      <c r="F3" s="23" t="s">
        <v>23</v>
      </c>
      <c r="G3" s="23" t="s">
        <v>24</v>
      </c>
      <c r="H3" s="23" t="s">
        <v>25</v>
      </c>
      <c r="I3" s="27" t="s">
        <v>79</v>
      </c>
      <c r="J3" s="27" t="s">
        <v>80</v>
      </c>
      <c r="K3" s="27" t="s">
        <v>81</v>
      </c>
      <c r="N3" s="29" t="s">
        <v>84</v>
      </c>
    </row>
    <row r="4" spans="4:14" x14ac:dyDescent="0.3">
      <c r="D4" s="15">
        <v>354398154</v>
      </c>
      <c r="E4" s="13">
        <v>9000</v>
      </c>
      <c r="F4" s="13">
        <v>8881</v>
      </c>
      <c r="G4" s="13">
        <v>0</v>
      </c>
      <c r="H4" s="20">
        <v>119</v>
      </c>
      <c r="I4" s="20" t="s">
        <v>83</v>
      </c>
      <c r="J4" s="20">
        <v>9240</v>
      </c>
      <c r="K4" s="20">
        <f>H4-J4</f>
        <v>-9121</v>
      </c>
      <c r="N4" s="30">
        <v>9240</v>
      </c>
    </row>
    <row r="5" spans="4:14" x14ac:dyDescent="0.3">
      <c r="D5" s="15">
        <v>356669232</v>
      </c>
      <c r="E5" s="13">
        <v>19170</v>
      </c>
      <c r="F5" s="13">
        <v>7200</v>
      </c>
      <c r="G5" s="13">
        <v>0</v>
      </c>
      <c r="H5" s="20">
        <v>11970</v>
      </c>
      <c r="I5" s="20" t="s">
        <v>80</v>
      </c>
      <c r="J5" s="20">
        <v>8053.9</v>
      </c>
      <c r="K5" s="20">
        <f>H5-J5</f>
        <v>3916.1000000000004</v>
      </c>
      <c r="N5" s="30">
        <v>15903</v>
      </c>
    </row>
    <row r="6" spans="4:14" ht="41.4" x14ac:dyDescent="0.3">
      <c r="D6" s="15">
        <v>357928196</v>
      </c>
      <c r="E6" s="13">
        <v>62000</v>
      </c>
      <c r="F6" s="13">
        <v>30900</v>
      </c>
      <c r="G6" s="13">
        <v>0</v>
      </c>
      <c r="H6" s="20">
        <v>31100</v>
      </c>
      <c r="I6" s="28" t="s">
        <v>82</v>
      </c>
      <c r="J6" s="20">
        <v>44378.3</v>
      </c>
      <c r="K6" s="20">
        <f>H6-J6</f>
        <v>-13278.300000000003</v>
      </c>
      <c r="N6" s="30">
        <v>11100</v>
      </c>
    </row>
    <row r="7" spans="4:14" x14ac:dyDescent="0.3">
      <c r="D7" s="15">
        <v>357958099</v>
      </c>
      <c r="E7" s="13">
        <v>48000</v>
      </c>
      <c r="F7" s="13">
        <v>28440</v>
      </c>
      <c r="G7" s="13">
        <v>0</v>
      </c>
      <c r="H7" s="20">
        <v>19560</v>
      </c>
      <c r="I7" s="20" t="s">
        <v>80</v>
      </c>
      <c r="J7" s="20">
        <v>28901.65</v>
      </c>
      <c r="K7" s="20">
        <f>H7-J7</f>
        <v>-9341.6500000000015</v>
      </c>
      <c r="N7" s="30">
        <v>471</v>
      </c>
    </row>
    <row r="8" spans="4:14" x14ac:dyDescent="0.3">
      <c r="D8" s="15">
        <v>357851681</v>
      </c>
      <c r="E8" s="13">
        <v>43200</v>
      </c>
      <c r="F8" s="13">
        <v>0</v>
      </c>
      <c r="G8" s="13">
        <v>0</v>
      </c>
      <c r="H8" s="20">
        <v>43200</v>
      </c>
      <c r="I8" s="20" t="s">
        <v>80</v>
      </c>
      <c r="J8" s="20">
        <v>52204.58</v>
      </c>
      <c r="K8" s="20">
        <f>H8-J8</f>
        <v>-9004.5800000000017</v>
      </c>
      <c r="N8" s="30">
        <v>8053.9</v>
      </c>
    </row>
    <row r="9" spans="4:14" x14ac:dyDescent="0.3">
      <c r="D9" s="15">
        <v>352981013</v>
      </c>
      <c r="E9" s="13">
        <v>15400</v>
      </c>
      <c r="F9" s="13">
        <v>0</v>
      </c>
      <c r="G9" s="13">
        <v>0</v>
      </c>
      <c r="H9" s="20">
        <v>15400</v>
      </c>
      <c r="I9" s="20" t="s">
        <v>83</v>
      </c>
      <c r="J9" s="20">
        <v>15903</v>
      </c>
      <c r="K9" s="20">
        <f t="shared" ref="K9:K11" si="0">H9-J9</f>
        <v>-503</v>
      </c>
      <c r="N9" s="30">
        <v>28901.65</v>
      </c>
    </row>
    <row r="10" spans="4:14" x14ac:dyDescent="0.3">
      <c r="D10" s="15">
        <v>356099285</v>
      </c>
      <c r="E10" s="13">
        <v>10900</v>
      </c>
      <c r="F10" s="13">
        <v>0</v>
      </c>
      <c r="G10" s="13">
        <v>0</v>
      </c>
      <c r="H10" s="20">
        <v>10900</v>
      </c>
      <c r="I10" s="20" t="s">
        <v>83</v>
      </c>
      <c r="J10" s="20">
        <v>11100</v>
      </c>
      <c r="K10" s="20">
        <f t="shared" si="0"/>
        <v>-200</v>
      </c>
      <c r="N10" s="30">
        <v>52204.58</v>
      </c>
    </row>
    <row r="11" spans="4:14" x14ac:dyDescent="0.3">
      <c r="D11" s="15">
        <v>351686725</v>
      </c>
      <c r="E11" s="13">
        <v>15171</v>
      </c>
      <c r="F11" s="13">
        <v>12600</v>
      </c>
      <c r="G11" s="13">
        <v>0</v>
      </c>
      <c r="H11" s="20">
        <v>2571</v>
      </c>
      <c r="I11" s="20" t="s">
        <v>83</v>
      </c>
      <c r="J11" s="20">
        <v>471</v>
      </c>
      <c r="K11" s="20">
        <f t="shared" si="0"/>
        <v>2100</v>
      </c>
      <c r="N11" s="30">
        <v>18645.8</v>
      </c>
    </row>
    <row r="12" spans="4:14" x14ac:dyDescent="0.3">
      <c r="D12" s="15">
        <v>358298493</v>
      </c>
      <c r="E12" s="13">
        <v>40000</v>
      </c>
      <c r="F12" s="13">
        <v>0</v>
      </c>
      <c r="G12" s="13">
        <v>0</v>
      </c>
      <c r="H12" s="20">
        <v>40000</v>
      </c>
      <c r="I12" s="20" t="s">
        <v>80</v>
      </c>
      <c r="J12" s="20">
        <v>18645.8</v>
      </c>
      <c r="K12" s="20">
        <f>H12-J12</f>
        <v>21354.2</v>
      </c>
    </row>
    <row r="16" spans="4:14" x14ac:dyDescent="0.3">
      <c r="E16" s="31">
        <f>M16</f>
        <v>144519.93</v>
      </c>
      <c r="F16" s="32">
        <f>I16</f>
        <v>262841</v>
      </c>
      <c r="H16" s="33" t="s">
        <v>85</v>
      </c>
      <c r="I16" s="33">
        <f>SUM(E4:E12)</f>
        <v>262841</v>
      </c>
      <c r="J16" s="33"/>
      <c r="K16" s="33"/>
      <c r="L16" s="33" t="s">
        <v>86</v>
      </c>
      <c r="M16" s="34">
        <f>SUM(N4:N11)</f>
        <v>144519.93</v>
      </c>
    </row>
    <row r="17" spans="4:13" x14ac:dyDescent="0.3">
      <c r="D17" s="35" t="s">
        <v>87</v>
      </c>
      <c r="E17" s="32">
        <f>J22</f>
        <v>44378.3</v>
      </c>
      <c r="F17" s="32">
        <f>-G17</f>
        <v>41448.530000000006</v>
      </c>
      <c r="G17">
        <f>K10+K9+K8+K7+K6+K4</f>
        <v>-41448.530000000006</v>
      </c>
      <c r="H17" s="33"/>
      <c r="I17" s="33"/>
      <c r="J17" s="33" t="s">
        <v>88</v>
      </c>
      <c r="K17" s="36">
        <f>I16-M16</f>
        <v>118321.07</v>
      </c>
      <c r="L17" s="33"/>
      <c r="M17" s="33"/>
    </row>
    <row r="18" spans="4:13" x14ac:dyDescent="0.3">
      <c r="D18" s="35" t="s">
        <v>89</v>
      </c>
      <c r="E18" s="32">
        <f>J20</f>
        <v>88021</v>
      </c>
      <c r="F18" s="32"/>
      <c r="H18" s="33"/>
      <c r="I18" s="33"/>
      <c r="J18" s="33" t="s">
        <v>90</v>
      </c>
      <c r="K18" s="33">
        <f>SUM(J20:J22)</f>
        <v>118321.06999999999</v>
      </c>
      <c r="L18" s="33"/>
      <c r="M18" s="33"/>
    </row>
    <row r="19" spans="4:13" x14ac:dyDescent="0.3">
      <c r="D19" s="35" t="s">
        <v>89</v>
      </c>
      <c r="E19" s="32">
        <f>K11+K12+K5</f>
        <v>27370.300000000003</v>
      </c>
      <c r="F19" s="32"/>
      <c r="H19" s="33"/>
      <c r="I19" s="33"/>
      <c r="J19" s="33"/>
      <c r="K19" s="33"/>
      <c r="L19" s="33"/>
      <c r="M19" s="33"/>
    </row>
    <row r="20" spans="4:13" x14ac:dyDescent="0.3">
      <c r="E20" s="32"/>
      <c r="F20" s="32"/>
      <c r="H20" s="37" t="s">
        <v>91</v>
      </c>
      <c r="I20" s="37"/>
      <c r="J20" s="33">
        <f>SUM(F3:F12)</f>
        <v>88021</v>
      </c>
      <c r="K20" s="33"/>
      <c r="L20" s="33"/>
      <c r="M20" s="33"/>
    </row>
    <row r="21" spans="4:13" x14ac:dyDescent="0.3">
      <c r="E21" s="31">
        <f>SUM(E16:E19)</f>
        <v>304289.52999999997</v>
      </c>
      <c r="F21" s="31">
        <f>SUM(F16:F19)</f>
        <v>304289.53000000003</v>
      </c>
      <c r="H21" s="37" t="s">
        <v>80</v>
      </c>
      <c r="I21" s="37"/>
      <c r="J21" s="33">
        <f>SUM(K4:K12)</f>
        <v>-14078.230000000007</v>
      </c>
      <c r="K21" s="33"/>
      <c r="L21" s="33"/>
      <c r="M21" s="33"/>
    </row>
    <row r="22" spans="4:13" x14ac:dyDescent="0.3">
      <c r="H22" s="37" t="s">
        <v>92</v>
      </c>
      <c r="I22" s="37"/>
      <c r="J22" s="33">
        <f>J6</f>
        <v>44378.3</v>
      </c>
      <c r="K22" s="33"/>
      <c r="L22" s="33"/>
      <c r="M22" s="33"/>
    </row>
  </sheetData>
  <mergeCells count="3">
    <mergeCell ref="H20:I20"/>
    <mergeCell ref="H21:I21"/>
    <mergeCell ref="H22:I22"/>
  </mergeCells>
  <conditionalFormatting sqref="D4:D12">
    <cfRule type="duplicateValues" dxfId="1" priority="2" stopIfTrue="1"/>
  </conditionalFormatting>
  <conditionalFormatting sqref="D3:D12">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77FD-6FF3-4570-A24F-7F48181DE30B}">
  <dimension ref="A1"/>
  <sheetViews>
    <sheetView tabSelected="1" topLeftCell="A11" workbookViewId="0">
      <selection activeCell="P67" sqref="P67"/>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Sheet4</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Pavithra Lingutla</dc:creator>
  <cp:lastModifiedBy>Pavithra Lingutla</cp:lastModifiedBy>
  <dcterms:created xsi:type="dcterms:W3CDTF">2025-07-18T12:17:17Z</dcterms:created>
  <dcterms:modified xsi:type="dcterms:W3CDTF">2025-07-29T08:48:07Z</dcterms:modified>
</cp:coreProperties>
</file>