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685/"/>
    </mc:Choice>
  </mc:AlternateContent>
  <xr:revisionPtr revIDLastSave="3" documentId="13_ncr:1_{995CC8B2-805C-4983-B6CF-6C8F99924303}" xr6:coauthVersionLast="47" xr6:coauthVersionMax="47" xr10:uidLastSave="{8286CCAA-3586-410A-A07C-C3E58FB9ABE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<sst xmlns="http://schemas.openxmlformats.org/spreadsheetml/2006/main" count="854" uniqueCount="454">
  <si>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</si>
  <si>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</si>
  <si>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</si>
  <si>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</si>
  <si>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</si>
  <si>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</si>
  <si>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</si>
  <si>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</si>
  <si>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</si>
  <si>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</si>
  <si>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</si>
  <si>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</si>
  <si>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</si>
  <si>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</si>
  <si>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</si>
  <si>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</si>
  <si>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</si>
  <si>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</si>
  <si>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</si>
  <si>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</si>
  <si>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</si>
  <si>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</si>
  <si>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</si>
  <si>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</si>
  <si>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</si>
  <si>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</si>
  <si>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</si>
  <si>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</si>
  <si>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</si>
  <si>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</si>
  <si>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</si>
  <si>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</si>
  <si>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</si>
  <si>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</si>
  <si>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</si>
  <si>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</si>
  <si>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</si>
  <si>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</si>
  <si>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</si>
  <si>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</si>
  <si>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</si>
  <si>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</si>
  <si>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</si>
  <si>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</si>
  <si>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</si>
  <si>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</si>
  <si>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</si>
  <si>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</si>
  <si>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</si>
  <si>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</si>
  <si>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</si>
  <si>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</si>
  <si>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</si>
  <si>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</si>
  <si>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</si>
  <si>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</si>
  <si>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</si>
  <si>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</si>
  <si>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</si>
  <si>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</si>
  <si>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</si>
  <si>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</si>
  <si>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</si>
  <si>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</si>
  <si>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</si>
  <si>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</si>
  <si>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</si>
  <si>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</si>
  <si>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</si>
  <si>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</si>
  <si>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</si>
  <si>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</si>
  <si>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</si>
  <si>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</si>
  <si>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</si>
  <si>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</si>
  <si>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</si>
  <si>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</si>
  <si>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</si>
  <si>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</si>
  <si>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</si>
  <si>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</si>
  <si>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</si>
  <si>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</si>
  <si>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</si>
  <si>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</si>
  <si>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</si>
  <si>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</si>
  <si>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</si>
  <si>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</si>
  <si>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</si>
  <si>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</si>
  <si>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</si>
  <si>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</si>
  <si>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</si>
  <si>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</si>
  <si>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</si>
  <si>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</si>
  <si>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</si>
  <si>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</si>
  <si>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</si>
  <si>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</si>
  <si>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</si>
  <si>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</si>
  <si>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</si>
  <si>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</si>
  <si>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</si>
  <si>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</si>
  <si>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</si>
  <si>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</si>
  <si>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</si>
  <si>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</si>
  <si>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</si>
  <si>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</si>
  <si>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</si>
  <si>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</si>
  <si>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</si>
  <si>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</si>
  <si>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</si>
  <si>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</si>
  <si>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</si>
  <si>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</si>
  <si>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</si>
  <si>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</si>
  <si>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</si>
  <si>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</si>
  <si>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</si>
  <si>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</si>
  <si>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</si>
  <si>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</si>
  <si>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</si>
  <si>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</si>
  <si>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</si>
  <si>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</si>
  <si>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</si>
  <si>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</si>
  <si>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</si>
  <si>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</si>
  <si>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</si>
  <si>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</si>
  <si>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</si>
  <si>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</si>
  <si>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</si>
  <si>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</si>
  <si>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</si>
  <si>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</si>
  <si>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</si>
  <si>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</si>
  <si>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</si>
  <si>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</si>
  <si>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</si>
  <si>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</si>
  <si>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</si>
  <si>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</si>
  <si>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</si>
  <si>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</si>
  <si>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</si>
  <si>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</si>
  <si>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</si>
  <si>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</si>
  <si>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</si>
  <si>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</si>
  <si>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</si>
  <si>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</si>
  <si>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</si>
  <si>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</si>
  <si>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</si>
  <si>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</si>
  <si>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</si>
  <si>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</si>
  <si>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</si>
  <si>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</si>
  <si>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</si>
  <si>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</si>
  <si>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</si>
  <si>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</si>
  <si>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</si>
  <si>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</si>
  <si>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</si>
  <si>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</si>
  <si>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</si>
  <si>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</si>
  <si>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</si>
  <si>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</si>
  <si>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</si>
  <si>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</si>
  <si>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</si>
  <si>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</si>
  <si>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</si>
  <si>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</si>
  <si>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</si>
  <si>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</si>
  <si>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</si>
  <si>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</si>
  <si>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</si>
  <si>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</si>
  <si>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</si>
  <si>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</si>
  <si>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</si>
  <si>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</si>
  <si>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</si>
  <si>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</si>
  <si>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</si>
  <si>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</si>
  <si>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</si>
  <si>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</si>
  <si>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</si>
  <si>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</si>
  <si>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</si>
  <si>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</si>
  <si>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</si>
  <si>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</si>
  <si>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</si>
  <si>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</si>
  <si>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</si>
  <si>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</si>
  <si>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</si>
  <si>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</si>
  <si>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</si>
  <si>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</si>
  <si>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</si>
  <si>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</si>
  <si>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</si>
  <si>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</si>
  <si>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</si>
  <si>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</si>
  <si>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</si>
  <si>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</si>
  <si>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</si>
  <si>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</si>
  <si>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</si>
  <si>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</si>
  <si>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</si>
  <si>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</si>
  <si>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</si>
  <si>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</si>
  <si>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</si>
  <si>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</si>
  <si>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</si>
  <si>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</si>
  <si>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</si>
  <si>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</si>
  <si>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</si>
  <si>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</si>
  <si>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</si>
  <si>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</si>
  <si>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</si>
  <si>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</si>
  <si>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</si>
  <si>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</si>
  <si>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</si>
  <si>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</si>
  <si>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</si>
  <si>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</si>
  <si>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</si>
  <si>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</si>
  <si>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</si>
  <si>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</si>
  <si>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Bhagalpur</t>
  </si>
  <si>
    <t>Aliganj</t>
  </si>
  <si>
    <t>BH3236</t>
  </si>
  <si>
    <t>Kawakol</t>
  </si>
  <si>
    <t>SF0102390</t>
  </si>
  <si>
    <t>Santan Kumar</t>
  </si>
  <si>
    <t>659965</t>
  </si>
  <si>
    <t>1142667</t>
  </si>
  <si>
    <t>Chetana</t>
  </si>
  <si>
    <t>SID951375437094</t>
  </si>
  <si>
    <t>EBC</t>
  </si>
  <si>
    <t>MUSLIM</t>
  </si>
  <si>
    <t>Garage</t>
  </si>
  <si>
    <t>JAIBUN KHATOON</t>
  </si>
  <si>
    <t>25-Jun-2024</t>
  </si>
  <si>
    <t>06</t>
  </si>
  <si>
    <t>GL-3</t>
  </si>
  <si>
    <t>3.83 Yrs</t>
  </si>
  <si>
    <t>18 Nov 2019</t>
  </si>
  <si>
    <t>&gt; 2 to 4 Years</t>
  </si>
  <si>
    <t>01-Aug-2024</t>
  </si>
  <si>
    <t>06-Jul-2026</t>
  </si>
  <si>
    <t>Open</t>
  </si>
  <si>
    <t>9693927921</t>
  </si>
  <si>
    <t>Md.Ejaz Ahmad/SF0042310</t>
  </si>
  <si>
    <t>On dated 03-10-24 LO Ajay Kumar Kumar collected EMI from the borrower of Rs.3840 but that amount was not accounted in FIMO.</t>
  </si>
  <si>
    <t>LO</t>
  </si>
  <si>
    <t>SF0088188</t>
  </si>
  <si>
    <t>Ajay Kumar Kumar</t>
  </si>
  <si>
    <t>FN26-27-00685</t>
  </si>
  <si>
    <t>FIR Not Filled</t>
  </si>
  <si>
    <t>IA</t>
  </si>
  <si>
    <t>Terminated</t>
  </si>
  <si>
    <t>Md Ejaz Ahmad</t>
  </si>
  <si>
    <t>Sf0042310</t>
  </si>
  <si>
    <t>Completed-Report Submitted</t>
  </si>
  <si>
    <t>Dual Staff</t>
  </si>
  <si>
    <t>Available &amp; Updated</t>
  </si>
  <si>
    <t>G1</t>
  </si>
  <si>
    <t>G2</t>
  </si>
  <si>
    <t>Deepak Kumar</t>
  </si>
  <si>
    <t>Pravesh Kumar</t>
  </si>
  <si>
    <t>BQM</t>
  </si>
  <si>
    <t>BM</t>
  </si>
  <si>
    <t>SF0049751</t>
  </si>
  <si>
    <t>SF0044839</t>
  </si>
  <si>
    <t>On dated LO Ajay Kumar collected EMI from the borower of Rs.3840 but that amount was not accounted in FIMO.</t>
  </si>
  <si>
    <t>659965 C1</t>
  </si>
  <si>
    <t>659965 C1 Basanti 21</t>
  </si>
  <si>
    <t>SSF4750046</t>
  </si>
  <si>
    <t>OBC</t>
  </si>
  <si>
    <t>HINDU</t>
  </si>
  <si>
    <t>Grocery/Kirana Store</t>
  </si>
  <si>
    <t>VINITA DEVI</t>
  </si>
  <si>
    <t>659965 C1 Ranga 51</t>
  </si>
  <si>
    <t>SSF2408923</t>
  </si>
  <si>
    <t>Agriculture &amp; Farming</t>
  </si>
  <si>
    <t>RAITUN KHATUN</t>
  </si>
  <si>
    <t>SSF2408930</t>
  </si>
  <si>
    <t>ARJU KHATUN</t>
  </si>
  <si>
    <t>SID951375428773</t>
  </si>
  <si>
    <t>FAMIDA KHATOON</t>
  </si>
  <si>
    <t>SID951375425403</t>
  </si>
  <si>
    <t>SC</t>
  </si>
  <si>
    <t>SALAMA KHATUN</t>
  </si>
  <si>
    <t>SSF2408927</t>
  </si>
  <si>
    <t>RAHISHA KHATOON</t>
  </si>
  <si>
    <t>04-Jul-2025</t>
  </si>
  <si>
    <t>GL-2</t>
  </si>
  <si>
    <t>2.73 Yrs</t>
  </si>
  <si>
    <t>26 Oct 2023</t>
  </si>
  <si>
    <t>07-Aug-2025</t>
  </si>
  <si>
    <t>08-Jul-2026</t>
  </si>
  <si>
    <t>27-Aug-2025</t>
  </si>
  <si>
    <t>4.23 Yrs</t>
  </si>
  <si>
    <t>10 Mar 2022</t>
  </si>
  <si>
    <t>&gt; 4 to 6 Years</t>
  </si>
  <si>
    <t>02-Oct-2025</t>
  </si>
  <si>
    <t>04-Jan-2026</t>
  </si>
  <si>
    <t>4.36 Yrs</t>
  </si>
  <si>
    <t>05-Feb-2026</t>
  </si>
  <si>
    <t>24-Jan-2026</t>
  </si>
  <si>
    <t>GL-4</t>
  </si>
  <si>
    <t>6.32 Yrs</t>
  </si>
  <si>
    <t>07 Sep 2021</t>
  </si>
  <si>
    <t>&gt; 6 to 10 Years</t>
  </si>
  <si>
    <t>07-Jul-2026</t>
  </si>
  <si>
    <t>08-Feb-2026</t>
  </si>
  <si>
    <t>5.87 Yrs</t>
  </si>
  <si>
    <t>24 Mar 2021</t>
  </si>
  <si>
    <t>06-Mar-2026</t>
  </si>
  <si>
    <t>09-Jul-2026</t>
  </si>
  <si>
    <t>17-Jun-2026</t>
  </si>
  <si>
    <t>GL-1</t>
  </si>
  <si>
    <t>0.09 Yrs</t>
  </si>
  <si>
    <t>&lt;= 2 Years</t>
  </si>
  <si>
    <t>9835331932</t>
  </si>
  <si>
    <t>7320012731</t>
  </si>
  <si>
    <t>9296359898</t>
  </si>
  <si>
    <t>9162515619</t>
  </si>
  <si>
    <t>8235575863</t>
  </si>
  <si>
    <t>9931468253</t>
  </si>
  <si>
    <t>Borrower paying the EMI.</t>
  </si>
  <si>
    <t>Dighaut</t>
  </si>
  <si>
    <t>633423</t>
  </si>
  <si>
    <t>1110868</t>
  </si>
  <si>
    <t>Chetana Loans-Montly-Migrated</t>
  </si>
  <si>
    <t>SID951375127063</t>
  </si>
  <si>
    <t>BAVI DEVI</t>
  </si>
  <si>
    <t>482544</t>
  </si>
  <si>
    <t>919055</t>
  </si>
  <si>
    <t>SID951373936265</t>
  </si>
  <si>
    <t>PATO DEVI</t>
  </si>
  <si>
    <t>Manpur</t>
  </si>
  <si>
    <t>SF0100352</t>
  </si>
  <si>
    <t>Prashant Kumar</t>
  </si>
  <si>
    <t>504299</t>
  </si>
  <si>
    <t>950616</t>
  </si>
  <si>
    <t>SID951374124056</t>
  </si>
  <si>
    <t>Acid Making</t>
  </si>
  <si>
    <t>KIRAN DEVI</t>
  </si>
  <si>
    <t>Chandradeep</t>
  </si>
  <si>
    <t>684204</t>
  </si>
  <si>
    <t>1179347</t>
  </si>
  <si>
    <t>SID951375566892</t>
  </si>
  <si>
    <t>TUNNI DEVI</t>
  </si>
  <si>
    <t>Dhamaul</t>
  </si>
  <si>
    <t>558334 C2</t>
  </si>
  <si>
    <t>558334 C2 Bulbul1</t>
  </si>
  <si>
    <t>SSF3010605</t>
  </si>
  <si>
    <t>PARWEEN BANO</t>
  </si>
  <si>
    <t>Sokhodewara</t>
  </si>
  <si>
    <t>SF0090226</t>
  </si>
  <si>
    <t>Rajesh Kumar</t>
  </si>
  <si>
    <t>630893</t>
  </si>
  <si>
    <t>1134854</t>
  </si>
  <si>
    <t>SID951375380246</t>
  </si>
  <si>
    <t>NEELAM DEVI</t>
  </si>
  <si>
    <t>551141 C1</t>
  </si>
  <si>
    <t>551141 C1 Rita Dhamol1</t>
  </si>
  <si>
    <t>SSF4124198</t>
  </si>
  <si>
    <t>Animal Husbandry &amp; Poultry</t>
  </si>
  <si>
    <t>SANIYA PRAVEEN</t>
  </si>
  <si>
    <t>25-Feb-2021</t>
  </si>
  <si>
    <t>03</t>
  </si>
  <si>
    <t>3</t>
  </si>
  <si>
    <t>6.99 Yrs</t>
  </si>
  <si>
    <t>25 Feb 2021</t>
  </si>
  <si>
    <t>27-Dec-2023</t>
  </si>
  <si>
    <t>05-Mar-2021</t>
  </si>
  <si>
    <t>7.73 Yrs</t>
  </si>
  <si>
    <t>05 Mar 2021</t>
  </si>
  <si>
    <t>30-Sep-2021</t>
  </si>
  <si>
    <t>30-Jun-2022</t>
  </si>
  <si>
    <t>07-Jan-2024</t>
  </si>
  <si>
    <t>4</t>
  </si>
  <si>
    <t>7.54 Yrs</t>
  </si>
  <si>
    <t>12 Feb 2020</t>
  </si>
  <si>
    <t>01-Feb-2024</t>
  </si>
  <si>
    <t>11-Feb-2025</t>
  </si>
  <si>
    <t>22-Dec-2023</t>
  </si>
  <si>
    <t>07</t>
  </si>
  <si>
    <t>6.50 Yrs</t>
  </si>
  <si>
    <t>22 Jan 2020</t>
  </si>
  <si>
    <t>02-Feb-2024</t>
  </si>
  <si>
    <t>23-Mar-2024</t>
  </si>
  <si>
    <t>04</t>
  </si>
  <si>
    <t>2</t>
  </si>
  <si>
    <t>3.40 Yrs</t>
  </si>
  <si>
    <t>16 Feb 2023</t>
  </si>
  <si>
    <t>07-May-2024</t>
  </si>
  <si>
    <t>11-May-2024</t>
  </si>
  <si>
    <t>31-Dec-2024</t>
  </si>
  <si>
    <t>29-May-2024</t>
  </si>
  <si>
    <t>10</t>
  </si>
  <si>
    <t>6.73 Yrs</t>
  </si>
  <si>
    <t>18 Dec 2020</t>
  </si>
  <si>
    <t>05-Jul-2024</t>
  </si>
  <si>
    <t>22-Oct-2024</t>
  </si>
  <si>
    <t>31-Mar-2025</t>
  </si>
  <si>
    <t>28-Oct-2024</t>
  </si>
  <si>
    <t>3.02 Yrs</t>
  </si>
  <si>
    <t>13 Jul 2023</t>
  </si>
  <si>
    <t>03-Dec-2024</t>
  </si>
  <si>
    <t>8809419938</t>
  </si>
  <si>
    <t>8757680632</t>
  </si>
  <si>
    <t>9065175034</t>
  </si>
  <si>
    <t>7480012815</t>
  </si>
  <si>
    <t>9661272758</t>
  </si>
  <si>
    <t>7050296560</t>
  </si>
  <si>
    <t>7709645244</t>
  </si>
  <si>
    <t>Migrated borrower also loan card not available.</t>
  </si>
  <si>
    <t>Rajnish Kumar /SF0046465</t>
  </si>
  <si>
    <t>Shashank Verma/SF0078743</t>
  </si>
  <si>
    <t>Saket Nath Thakur/SF0062081</t>
  </si>
  <si>
    <t>Deepak Kujur/SF0101649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</si>
</sst>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Q1" zoomScale="93" zoomScaleNormal="100" workbookViewId="0">
      <pane ySplit="4" topLeftCell="A5" activePane="bottomLeft" state="frozen"/>
      <selection pane="bottomLeft" activeCell="V5" sqref="V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BH3236</v>
      </c>
      <c r="D5" s="64" t="str">
        <f>IF('Physical Cash at Safe'!D28="Yes", 'Physical Cash at Safe'!A4, 'Borrower Wise Details'!C5)</f>
        <v>Aliganj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46180</v>
      </c>
      <c r="H5" s="62" t="s">
        <v>289</v>
      </c>
      <c r="I5" s="61">
        <v>46182</v>
      </c>
      <c r="J5" s="79" t="str">
        <f>IF('Physical Cash at Safe'!D28="Yes",'Physical Cash at Safe'!E28,IF('Borrower Wise Details'!D5&lt;&gt;"",'Borrower Wise Details'!D5,""))</f>
        <v>FN26-27-00685</v>
      </c>
      <c r="K5" s="89">
        <v>1</v>
      </c>
      <c r="L5" s="90">
        <v>3840</v>
      </c>
      <c r="M5" s="90">
        <v>0</v>
      </c>
      <c r="N5" s="90" t="s">
        <v>450</v>
      </c>
      <c r="O5" s="90" t="s">
        <v>451</v>
      </c>
      <c r="P5" s="90" t="s">
        <v>452</v>
      </c>
      <c r="Q5" s="90" t="s">
        <v>453</v>
      </c>
      <c r="R5" s="80" t="str">
        <f>IF('Physical Cash at Safe'!$D$28="Yes", 'Physical Cash at Safe'!$A$28, IF('Borrower Wise Details'!F5&lt;&gt;"", 'Borrower Wise Details'!F5, ""))</f>
        <v>Ajay Kumar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SF0088188</v>
      </c>
      <c r="U5" s="83" t="s">
        <v>290</v>
      </c>
      <c r="V5" s="61">
        <v>45779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293</v>
      </c>
      <c r="Z5" s="61">
        <v>46217</v>
      </c>
      <c r="AA5" s="61">
        <v>46220</v>
      </c>
      <c r="AB5" s="61" t="s">
        <v>223</v>
      </c>
      <c r="AC5" s="61" t="s">
        <v>223</v>
      </c>
      <c r="AD5" s="61">
        <v>0</v>
      </c>
      <c r="AE5" s="61" t="s">
        <v>291</v>
      </c>
      <c r="AF5" s="61" t="s">
        <v>292</v>
      </c>
      <c r="AG5" s="141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3840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46227</v>
      </c>
      <c r="AO5" s="75" t="s">
        <v>304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BH3236</v>
      </c>
      <c r="C5" s="50" t="str">
        <f>IF('Fraud Investigation Report'!D5="", "", 'Fraud Investigation Report'!D5)</f>
        <v>Aliganj</v>
      </c>
      <c r="D5" s="73" t="str">
        <f>IF(OR('Fraud Investigation Report'!R5="", 'Fraud Investigation Report'!R5=0), "", 'Fraud Investigation Report'!R5)</f>
        <v>Ajay Kumar Kumar</v>
      </c>
      <c r="E5" s="73" t="str">
        <f>IF(OR('Fraud Investigation Report'!T5="", 'Fraud Investigation Report'!T5=0), "", 'Fraud Investigation Report'!T5)</f>
        <v>SF0088188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FN26-27-00685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3840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3840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3840</v>
      </c>
      <c r="Q5" s="49"/>
      <c r="R5" s="94" t="s">
        <v>288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E37" sqref="E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2</v>
      </c>
      <c r="B1" s="146"/>
      <c r="C1" s="146"/>
      <c r="D1" s="146"/>
      <c r="E1" s="147"/>
    </row>
    <row r="2" spans="1:5" ht="18.5" x14ac:dyDescent="0.45">
      <c r="A2" s="14"/>
      <c r="B2" s="148" t="s">
        <v>224</v>
      </c>
      <c r="C2" s="148"/>
      <c r="D2" s="14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46217</v>
      </c>
      <c r="C6" s="18">
        <v>46216</v>
      </c>
      <c r="D6" s="18">
        <v>46217</v>
      </c>
      <c r="E6" s="19">
        <v>0.29166666666666669</v>
      </c>
    </row>
    <row r="7" spans="1:5" ht="15.5" x14ac:dyDescent="0.35">
      <c r="A7" s="149" t="s">
        <v>65</v>
      </c>
      <c r="B7" s="150"/>
      <c r="C7" s="150"/>
      <c r="D7" s="150"/>
      <c r="E7" s="150"/>
    </row>
    <row r="8" spans="1:5" ht="15" customHeight="1" x14ac:dyDescent="0.35">
      <c r="A8" s="151" t="s">
        <v>66</v>
      </c>
      <c r="B8" s="153" t="s">
        <v>86</v>
      </c>
      <c r="C8" s="154"/>
      <c r="D8" s="155" t="s">
        <v>67</v>
      </c>
      <c r="E8" s="156"/>
    </row>
    <row r="9" spans="1:5" ht="14.5" x14ac:dyDescent="0.35">
      <c r="A9" s="15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42</v>
      </c>
      <c r="C11" s="23">
        <f>B11*A11</f>
        <v>21000</v>
      </c>
      <c r="D11" s="25">
        <v>42</v>
      </c>
      <c r="E11" s="23">
        <f t="shared" ref="E11:E17" si="0">D11*A11</f>
        <v>21000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4</v>
      </c>
      <c r="C16" s="23">
        <f t="shared" si="1"/>
        <v>40</v>
      </c>
      <c r="D16" s="25">
        <v>4</v>
      </c>
      <c r="E16" s="23">
        <f t="shared" si="0"/>
        <v>40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802</v>
      </c>
      <c r="C18" s="23">
        <f>B18</f>
        <v>802</v>
      </c>
      <c r="D18" s="27">
        <v>802</v>
      </c>
      <c r="E18" s="28">
        <f>D18</f>
        <v>802</v>
      </c>
    </row>
    <row r="19" spans="1:5" ht="14.5" x14ac:dyDescent="0.35">
      <c r="A19" s="29"/>
      <c r="B19" s="30" t="s">
        <v>71</v>
      </c>
      <c r="C19" s="31">
        <f>SUM(C10:C18)</f>
        <v>23002</v>
      </c>
      <c r="D19" s="30" t="s">
        <v>71</v>
      </c>
      <c r="E19" s="31">
        <f>SUM(E10:E18)</f>
        <v>23002</v>
      </c>
    </row>
    <row r="20" spans="1:5" ht="30" customHeight="1" x14ac:dyDescent="0.35">
      <c r="A20" s="157" t="s">
        <v>91</v>
      </c>
      <c r="B20" s="158"/>
      <c r="C20" s="32">
        <v>23002</v>
      </c>
      <c r="D20" s="33" t="s">
        <v>85</v>
      </c>
      <c r="E20" s="34">
        <v>0</v>
      </c>
    </row>
    <row r="21" spans="1:5" ht="30" customHeight="1" x14ac:dyDescent="0.35">
      <c r="A21" s="159" t="s">
        <v>82</v>
      </c>
      <c r="B21" s="160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9" t="s">
        <v>72</v>
      </c>
      <c r="B22" s="160"/>
      <c r="C22" s="34">
        <v>0</v>
      </c>
      <c r="D22" s="35" t="s">
        <v>73</v>
      </c>
      <c r="E22" s="34"/>
    </row>
    <row r="23" spans="1:5" ht="30" customHeight="1" x14ac:dyDescent="0.35">
      <c r="A23" s="159" t="s">
        <v>74</v>
      </c>
      <c r="B23" s="160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4"/>
      <c r="C24" s="144"/>
      <c r="D24" s="144"/>
      <c r="E24" s="144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294</v>
      </c>
      <c r="C32" s="37" t="s">
        <v>76</v>
      </c>
      <c r="D32" s="168" t="s">
        <v>295</v>
      </c>
      <c r="E32" s="169"/>
    </row>
    <row r="33" spans="1:5" ht="18" customHeight="1" x14ac:dyDescent="0.35">
      <c r="A33" s="37" t="s">
        <v>77</v>
      </c>
      <c r="B33" s="124" t="s">
        <v>296</v>
      </c>
      <c r="C33" s="39" t="s">
        <v>78</v>
      </c>
      <c r="D33" s="161" t="s">
        <v>297</v>
      </c>
      <c r="E33" s="162"/>
    </row>
    <row r="34" spans="1:5" ht="26" x14ac:dyDescent="0.35">
      <c r="A34" s="39" t="s">
        <v>198</v>
      </c>
      <c r="B34" s="124" t="s">
        <v>298</v>
      </c>
      <c r="C34" s="39" t="s">
        <v>199</v>
      </c>
      <c r="D34" s="163" t="s">
        <v>299</v>
      </c>
      <c r="E34" s="164"/>
    </row>
    <row r="35" spans="1:5" ht="26" x14ac:dyDescent="0.35">
      <c r="A35" s="39" t="s">
        <v>200</v>
      </c>
      <c r="B35" s="124" t="s">
        <v>303</v>
      </c>
      <c r="C35" s="39" t="s">
        <v>202</v>
      </c>
      <c r="D35" s="163" t="s">
        <v>302</v>
      </c>
      <c r="E35" s="164"/>
    </row>
    <row r="36" spans="1:5" ht="25.5" customHeight="1" x14ac:dyDescent="0.35">
      <c r="A36" s="39" t="s">
        <v>201</v>
      </c>
      <c r="B36" s="125" t="s">
        <v>301</v>
      </c>
      <c r="C36" s="39" t="s">
        <v>203</v>
      </c>
      <c r="D36" s="165" t="s">
        <v>300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BH3236</v>
      </c>
      <c r="C5" s="60" t="str">
        <f>IF('Loan Outstanding Report'!$H$5="", "", 'Loan Outstanding Report'!$H$5)</f>
        <v>Aliganj</v>
      </c>
      <c r="D5" s="126" t="s">
        <v>287</v>
      </c>
      <c r="E5" s="66">
        <v>46220</v>
      </c>
      <c r="F5" s="92" t="s">
        <v>286</v>
      </c>
      <c r="G5" s="49" t="s">
        <v>285</v>
      </c>
      <c r="H5" s="49" t="s">
        <v>284</v>
      </c>
      <c r="I5" s="49" t="s">
        <v>264</v>
      </c>
      <c r="J5" s="49" t="s">
        <v>267</v>
      </c>
      <c r="K5" s="49" t="s">
        <v>271</v>
      </c>
      <c r="L5" s="11">
        <v>357178724</v>
      </c>
      <c r="M5" s="67">
        <v>45468</v>
      </c>
      <c r="N5" s="49">
        <v>72000</v>
      </c>
      <c r="O5" s="49">
        <v>3840</v>
      </c>
      <c r="P5" s="67" t="s">
        <v>127</v>
      </c>
      <c r="Q5" s="88">
        <v>45568</v>
      </c>
      <c r="R5" s="49">
        <v>3840</v>
      </c>
      <c r="S5" s="49">
        <v>0</v>
      </c>
      <c r="T5" s="49">
        <v>0</v>
      </c>
      <c r="U5" s="68">
        <f t="shared" ref="U5:U69" si="0">IF(AND(ISBLANK(R5),ISBLANK(S5),ISBLANK(T5)),"",R5-(S5+T5))</f>
        <v>3840</v>
      </c>
      <c r="V5" s="42" t="s">
        <v>182</v>
      </c>
      <c r="W5" s="69" t="s">
        <v>283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259</v>
      </c>
      <c r="I5" s="122">
        <v>23187</v>
      </c>
      <c r="J5" s="122" t="s">
        <v>261</v>
      </c>
      <c r="K5" s="122">
        <v>23187</v>
      </c>
      <c r="L5" s="122" t="s">
        <v>262</v>
      </c>
      <c r="M5" s="122" t="s">
        <v>263</v>
      </c>
      <c r="N5" s="122">
        <v>33930</v>
      </c>
      <c r="O5" s="122" t="s">
        <v>264</v>
      </c>
      <c r="P5" s="122">
        <v>51441</v>
      </c>
      <c r="Q5" s="122" t="s">
        <v>265</v>
      </c>
      <c r="R5" s="122" t="s">
        <v>266</v>
      </c>
      <c r="S5" s="122" t="s">
        <v>267</v>
      </c>
      <c r="T5" s="122" t="s">
        <v>267</v>
      </c>
      <c r="U5" s="122" t="s">
        <v>268</v>
      </c>
      <c r="V5" s="122" t="s">
        <v>269</v>
      </c>
      <c r="W5" s="122">
        <v>0</v>
      </c>
      <c r="X5" s="122" t="s">
        <v>270</v>
      </c>
      <c r="Y5" s="122">
        <v>357178724</v>
      </c>
      <c r="Z5" s="122" t="s">
        <v>271</v>
      </c>
      <c r="AA5" s="122" t="s">
        <v>272</v>
      </c>
      <c r="AB5" s="123">
        <v>72000</v>
      </c>
      <c r="AC5" s="122" t="s">
        <v>273</v>
      </c>
      <c r="AD5" s="122">
        <v>24</v>
      </c>
      <c r="AE5" s="122" t="s">
        <v>274</v>
      </c>
      <c r="AF5" s="122" t="s">
        <v>275</v>
      </c>
      <c r="AG5" s="122" t="s">
        <v>276</v>
      </c>
      <c r="AH5" s="122" t="s">
        <v>277</v>
      </c>
      <c r="AI5" s="122" t="s">
        <v>278</v>
      </c>
      <c r="AJ5" s="123">
        <v>3840</v>
      </c>
      <c r="AK5" s="123">
        <v>3840</v>
      </c>
      <c r="AL5" s="122" t="s">
        <v>279</v>
      </c>
      <c r="AM5" s="123">
        <v>64416.99</v>
      </c>
      <c r="AN5" s="123">
        <v>20924.009999999998</v>
      </c>
      <c r="AO5" s="123">
        <v>85341</v>
      </c>
      <c r="AP5" s="123">
        <v>7583.01</v>
      </c>
      <c r="AQ5" s="123">
        <v>88.99</v>
      </c>
      <c r="AR5" s="123">
        <v>7672</v>
      </c>
      <c r="AS5" s="123">
        <v>7583.01</v>
      </c>
      <c r="AT5" s="123">
        <v>88.99</v>
      </c>
      <c r="AU5" s="123">
        <v>7672</v>
      </c>
      <c r="AV5" s="122">
        <v>25</v>
      </c>
      <c r="AW5" s="122"/>
      <c r="AX5" s="122"/>
      <c r="AY5" s="122"/>
      <c r="AZ5" s="122"/>
      <c r="BA5" s="122"/>
      <c r="BB5" s="122" t="s">
        <v>280</v>
      </c>
      <c r="BC5" s="94"/>
      <c r="BD5" s="94"/>
      <c r="BE5" s="123">
        <v>0</v>
      </c>
      <c r="BF5" s="122" t="s">
        <v>267</v>
      </c>
      <c r="BG5" s="122" t="s">
        <v>281</v>
      </c>
      <c r="BH5" s="137" t="s">
        <v>282</v>
      </c>
      <c r="BI5" s="128" t="s">
        <v>100</v>
      </c>
      <c r="BJ5" s="129">
        <v>46220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8">
        <v>3840</v>
      </c>
      <c r="BP5" s="42" t="s">
        <v>182</v>
      </c>
      <c r="BQ5" s="139" t="s">
        <v>304</v>
      </c>
    </row>
    <row r="6" spans="1:69" hidden="1" x14ac:dyDescent="0.35">
      <c r="A6" s="133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259</v>
      </c>
      <c r="I6" s="122">
        <v>23187</v>
      </c>
      <c r="J6" s="122" t="s">
        <v>261</v>
      </c>
      <c r="K6" s="122">
        <v>23187</v>
      </c>
      <c r="L6" s="122" t="s">
        <v>262</v>
      </c>
      <c r="M6" s="122" t="s">
        <v>263</v>
      </c>
      <c r="N6" s="122">
        <v>316954</v>
      </c>
      <c r="O6" s="122" t="s">
        <v>305</v>
      </c>
      <c r="P6" s="122">
        <v>449335</v>
      </c>
      <c r="Q6" s="122" t="s">
        <v>306</v>
      </c>
      <c r="R6" s="122" t="s">
        <v>266</v>
      </c>
      <c r="S6" s="122" t="s">
        <v>307</v>
      </c>
      <c r="T6" s="122" t="s">
        <v>307</v>
      </c>
      <c r="U6" s="122" t="s">
        <v>308</v>
      </c>
      <c r="V6" s="122" t="s">
        <v>309</v>
      </c>
      <c r="W6" s="122">
        <v>0</v>
      </c>
      <c r="X6" s="122" t="s">
        <v>310</v>
      </c>
      <c r="Y6" s="122">
        <v>359426865</v>
      </c>
      <c r="Z6" s="142" t="s">
        <v>311</v>
      </c>
      <c r="AA6" s="122" t="s">
        <v>325</v>
      </c>
      <c r="AB6" s="123">
        <v>40000</v>
      </c>
      <c r="AC6" s="122" t="s">
        <v>273</v>
      </c>
      <c r="AD6" s="122">
        <v>24</v>
      </c>
      <c r="AE6" s="122" t="s">
        <v>326</v>
      </c>
      <c r="AF6" s="122" t="s">
        <v>327</v>
      </c>
      <c r="AG6" s="122" t="s">
        <v>328</v>
      </c>
      <c r="AH6" s="122" t="s">
        <v>277</v>
      </c>
      <c r="AI6" s="122" t="s">
        <v>329</v>
      </c>
      <c r="AJ6" s="123">
        <v>2130</v>
      </c>
      <c r="AK6" s="123">
        <v>2130</v>
      </c>
      <c r="AL6" s="122" t="s">
        <v>330</v>
      </c>
      <c r="AM6" s="123">
        <v>17579.23</v>
      </c>
      <c r="AN6" s="123">
        <v>7980.77</v>
      </c>
      <c r="AO6" s="123">
        <v>25560</v>
      </c>
      <c r="AP6" s="123">
        <v>22420.77</v>
      </c>
      <c r="AQ6" s="123">
        <v>3162.23</v>
      </c>
      <c r="AR6" s="123">
        <v>25583</v>
      </c>
      <c r="AS6" s="123">
        <v>0</v>
      </c>
      <c r="AT6" s="123">
        <v>0</v>
      </c>
      <c r="AU6" s="123">
        <v>0</v>
      </c>
      <c r="AV6" s="122">
        <v>12</v>
      </c>
      <c r="AW6" s="122"/>
      <c r="AX6" s="122"/>
      <c r="AY6" s="122"/>
      <c r="AZ6" s="122"/>
      <c r="BA6" s="122"/>
      <c r="BB6" s="122" t="s">
        <v>280</v>
      </c>
      <c r="BC6" s="94"/>
      <c r="BD6" s="94"/>
      <c r="BE6" s="123">
        <v>0</v>
      </c>
      <c r="BF6" s="122" t="s">
        <v>307</v>
      </c>
      <c r="BG6" s="122" t="s">
        <v>354</v>
      </c>
      <c r="BH6" s="137" t="s">
        <v>282</v>
      </c>
      <c r="BI6" s="128" t="s">
        <v>100</v>
      </c>
      <c r="BJ6" s="129">
        <v>46220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>
        <v>0</v>
      </c>
      <c r="BP6" s="42"/>
      <c r="BQ6" s="139" t="s">
        <v>360</v>
      </c>
    </row>
    <row r="7" spans="1:69" hidden="1" x14ac:dyDescent="0.35">
      <c r="A7" s="133">
        <v>3</v>
      </c>
      <c r="B7" s="122" t="s">
        <v>256</v>
      </c>
      <c r="C7" s="122" t="s">
        <v>257</v>
      </c>
      <c r="D7" s="122" t="s">
        <v>258</v>
      </c>
      <c r="E7" s="122" t="s">
        <v>259</v>
      </c>
      <c r="F7" s="122" t="s">
        <v>259</v>
      </c>
      <c r="G7" s="122" t="s">
        <v>260</v>
      </c>
      <c r="H7" s="122" t="s">
        <v>259</v>
      </c>
      <c r="I7" s="122">
        <v>23187</v>
      </c>
      <c r="J7" s="122" t="s">
        <v>261</v>
      </c>
      <c r="K7" s="122">
        <v>23187</v>
      </c>
      <c r="L7" s="122" t="s">
        <v>262</v>
      </c>
      <c r="M7" s="122" t="s">
        <v>263</v>
      </c>
      <c r="N7" s="122">
        <v>316954</v>
      </c>
      <c r="O7" s="122" t="s">
        <v>305</v>
      </c>
      <c r="P7" s="122">
        <v>438323</v>
      </c>
      <c r="Q7" s="122" t="s">
        <v>312</v>
      </c>
      <c r="R7" s="122" t="s">
        <v>266</v>
      </c>
      <c r="S7" s="122" t="s">
        <v>313</v>
      </c>
      <c r="T7" s="122" t="s">
        <v>313</v>
      </c>
      <c r="U7" s="122" t="s">
        <v>268</v>
      </c>
      <c r="V7" s="122" t="s">
        <v>309</v>
      </c>
      <c r="W7" s="122">
        <v>0</v>
      </c>
      <c r="X7" s="122" t="s">
        <v>314</v>
      </c>
      <c r="Y7" s="122">
        <v>359640452</v>
      </c>
      <c r="Z7" s="142" t="s">
        <v>315</v>
      </c>
      <c r="AA7" s="122" t="s">
        <v>331</v>
      </c>
      <c r="AB7" s="123">
        <v>72000</v>
      </c>
      <c r="AC7" s="122" t="s">
        <v>273</v>
      </c>
      <c r="AD7" s="122">
        <v>24</v>
      </c>
      <c r="AE7" s="122" t="s">
        <v>274</v>
      </c>
      <c r="AF7" s="122" t="s">
        <v>332</v>
      </c>
      <c r="AG7" s="122" t="s">
        <v>333</v>
      </c>
      <c r="AH7" s="122" t="s">
        <v>334</v>
      </c>
      <c r="AI7" s="122" t="s">
        <v>335</v>
      </c>
      <c r="AJ7" s="123">
        <v>3820</v>
      </c>
      <c r="AK7" s="123">
        <v>3820</v>
      </c>
      <c r="AL7" s="122" t="s">
        <v>279</v>
      </c>
      <c r="AM7" s="123">
        <v>25577.58</v>
      </c>
      <c r="AN7" s="123">
        <v>12622.42</v>
      </c>
      <c r="AO7" s="123">
        <v>38200</v>
      </c>
      <c r="AP7" s="123">
        <v>46422.42</v>
      </c>
      <c r="AQ7" s="123">
        <v>7476.58</v>
      </c>
      <c r="AR7" s="123">
        <v>53899</v>
      </c>
      <c r="AS7" s="123">
        <v>0</v>
      </c>
      <c r="AT7" s="123">
        <v>0</v>
      </c>
      <c r="AU7" s="123">
        <v>0</v>
      </c>
      <c r="AV7" s="122">
        <v>10</v>
      </c>
      <c r="AW7" s="122"/>
      <c r="AX7" s="122"/>
      <c r="AY7" s="122"/>
      <c r="AZ7" s="122"/>
      <c r="BA7" s="122"/>
      <c r="BB7" s="122" t="s">
        <v>280</v>
      </c>
      <c r="BC7" s="94"/>
      <c r="BD7" s="94"/>
      <c r="BE7" s="123">
        <v>0</v>
      </c>
      <c r="BF7" s="122" t="s">
        <v>313</v>
      </c>
      <c r="BG7" s="122" t="s">
        <v>355</v>
      </c>
      <c r="BH7" s="137" t="s">
        <v>282</v>
      </c>
      <c r="BI7" s="128" t="s">
        <v>100</v>
      </c>
      <c r="BJ7" s="129">
        <v>46220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40">
        <v>0</v>
      </c>
      <c r="BP7" s="42"/>
      <c r="BQ7" s="139" t="s">
        <v>360</v>
      </c>
    </row>
    <row r="8" spans="1:69" hidden="1" x14ac:dyDescent="0.35">
      <c r="A8" s="133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259</v>
      </c>
      <c r="I8" s="122">
        <v>23187</v>
      </c>
      <c r="J8" s="122" t="s">
        <v>261</v>
      </c>
      <c r="K8" s="122">
        <v>23187</v>
      </c>
      <c r="L8" s="122" t="s">
        <v>262</v>
      </c>
      <c r="M8" s="122" t="s">
        <v>263</v>
      </c>
      <c r="N8" s="122">
        <v>316954</v>
      </c>
      <c r="O8" s="122" t="s">
        <v>305</v>
      </c>
      <c r="P8" s="122">
        <v>438323</v>
      </c>
      <c r="Q8" s="122" t="s">
        <v>312</v>
      </c>
      <c r="R8" s="122" t="s">
        <v>266</v>
      </c>
      <c r="S8" s="122" t="s">
        <v>316</v>
      </c>
      <c r="T8" s="122" t="s">
        <v>316</v>
      </c>
      <c r="U8" s="122" t="s">
        <v>268</v>
      </c>
      <c r="V8" s="122" t="s">
        <v>269</v>
      </c>
      <c r="W8" s="122">
        <v>0</v>
      </c>
      <c r="X8" s="122" t="s">
        <v>314</v>
      </c>
      <c r="Y8" s="122">
        <v>360040617</v>
      </c>
      <c r="Z8" s="142" t="s">
        <v>317</v>
      </c>
      <c r="AA8" s="122" t="s">
        <v>336</v>
      </c>
      <c r="AB8" s="123">
        <v>75000</v>
      </c>
      <c r="AC8" s="122" t="s">
        <v>273</v>
      </c>
      <c r="AD8" s="122">
        <v>24</v>
      </c>
      <c r="AE8" s="122" t="s">
        <v>274</v>
      </c>
      <c r="AF8" s="122" t="s">
        <v>337</v>
      </c>
      <c r="AG8" s="122" t="s">
        <v>333</v>
      </c>
      <c r="AH8" s="122" t="s">
        <v>334</v>
      </c>
      <c r="AI8" s="122" t="s">
        <v>338</v>
      </c>
      <c r="AJ8" s="123">
        <v>4000</v>
      </c>
      <c r="AK8" s="123">
        <v>4000</v>
      </c>
      <c r="AL8" s="122" t="s">
        <v>279</v>
      </c>
      <c r="AM8" s="123">
        <v>15564.36</v>
      </c>
      <c r="AN8" s="123">
        <v>8435.64</v>
      </c>
      <c r="AO8" s="123">
        <v>24000</v>
      </c>
      <c r="AP8" s="123">
        <v>59435.64</v>
      </c>
      <c r="AQ8" s="123">
        <v>12581.36</v>
      </c>
      <c r="AR8" s="123">
        <v>72017</v>
      </c>
      <c r="AS8" s="123">
        <v>0</v>
      </c>
      <c r="AT8" s="123">
        <v>0</v>
      </c>
      <c r="AU8" s="123">
        <v>0</v>
      </c>
      <c r="AV8" s="122">
        <v>6</v>
      </c>
      <c r="AW8" s="122"/>
      <c r="AX8" s="122"/>
      <c r="AY8" s="122"/>
      <c r="AZ8" s="122"/>
      <c r="BA8" s="122"/>
      <c r="BB8" s="122" t="s">
        <v>280</v>
      </c>
      <c r="BC8" s="94"/>
      <c r="BD8" s="94"/>
      <c r="BE8" s="123">
        <v>0</v>
      </c>
      <c r="BF8" s="122" t="s">
        <v>316</v>
      </c>
      <c r="BG8" s="122" t="s">
        <v>356</v>
      </c>
      <c r="BH8" s="137" t="s">
        <v>282</v>
      </c>
      <c r="BI8" s="128" t="s">
        <v>100</v>
      </c>
      <c r="BJ8" s="129">
        <v>46220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40">
        <v>0</v>
      </c>
      <c r="BP8" s="42"/>
      <c r="BQ8" s="139" t="s">
        <v>360</v>
      </c>
    </row>
    <row r="9" spans="1:69" hidden="1" x14ac:dyDescent="0.35">
      <c r="A9" s="133">
        <v>5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259</v>
      </c>
      <c r="I9" s="122">
        <v>23187</v>
      </c>
      <c r="J9" s="122" t="s">
        <v>261</v>
      </c>
      <c r="K9" s="122">
        <v>23187</v>
      </c>
      <c r="L9" s="122" t="s">
        <v>262</v>
      </c>
      <c r="M9" s="122" t="s">
        <v>263</v>
      </c>
      <c r="N9" s="122">
        <v>33930</v>
      </c>
      <c r="O9" s="122" t="s">
        <v>264</v>
      </c>
      <c r="P9" s="122">
        <v>51441</v>
      </c>
      <c r="Q9" s="122" t="s">
        <v>265</v>
      </c>
      <c r="R9" s="122" t="s">
        <v>266</v>
      </c>
      <c r="S9" s="122" t="s">
        <v>318</v>
      </c>
      <c r="T9" s="122" t="s">
        <v>318</v>
      </c>
      <c r="U9" s="122" t="s">
        <v>268</v>
      </c>
      <c r="V9" s="122" t="s">
        <v>269</v>
      </c>
      <c r="W9" s="122">
        <v>0</v>
      </c>
      <c r="X9" s="122" t="s">
        <v>314</v>
      </c>
      <c r="Y9" s="122">
        <v>360114894</v>
      </c>
      <c r="Z9" s="142" t="s">
        <v>319</v>
      </c>
      <c r="AA9" s="122" t="s">
        <v>339</v>
      </c>
      <c r="AB9" s="123">
        <v>100000</v>
      </c>
      <c r="AC9" s="122" t="s">
        <v>273</v>
      </c>
      <c r="AD9" s="122">
        <v>30</v>
      </c>
      <c r="AE9" s="122" t="s">
        <v>340</v>
      </c>
      <c r="AF9" s="122" t="s">
        <v>341</v>
      </c>
      <c r="AG9" s="122" t="s">
        <v>342</v>
      </c>
      <c r="AH9" s="122" t="s">
        <v>343</v>
      </c>
      <c r="AI9" s="122" t="s">
        <v>338</v>
      </c>
      <c r="AJ9" s="123">
        <v>4520</v>
      </c>
      <c r="AK9" s="123">
        <v>4520</v>
      </c>
      <c r="AL9" s="122" t="s">
        <v>344</v>
      </c>
      <c r="AM9" s="123">
        <v>17133.5</v>
      </c>
      <c r="AN9" s="123">
        <v>9986.5</v>
      </c>
      <c r="AO9" s="123">
        <v>27120</v>
      </c>
      <c r="AP9" s="123">
        <v>82866.5</v>
      </c>
      <c r="AQ9" s="123">
        <v>22865.5</v>
      </c>
      <c r="AR9" s="123">
        <v>105732</v>
      </c>
      <c r="AS9" s="123">
        <v>0</v>
      </c>
      <c r="AT9" s="123">
        <v>0</v>
      </c>
      <c r="AU9" s="123">
        <v>0</v>
      </c>
      <c r="AV9" s="122">
        <v>6</v>
      </c>
      <c r="AW9" s="122"/>
      <c r="AX9" s="122"/>
      <c r="AY9" s="122"/>
      <c r="AZ9" s="122"/>
      <c r="BA9" s="122"/>
      <c r="BB9" s="122" t="s">
        <v>280</v>
      </c>
      <c r="BC9" s="94"/>
      <c r="BD9" s="94"/>
      <c r="BE9" s="123">
        <v>0</v>
      </c>
      <c r="BF9" s="122" t="s">
        <v>318</v>
      </c>
      <c r="BG9" s="122" t="s">
        <v>357</v>
      </c>
      <c r="BH9" s="137" t="s">
        <v>282</v>
      </c>
      <c r="BI9" s="128" t="s">
        <v>100</v>
      </c>
      <c r="BJ9" s="129">
        <v>46220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40">
        <v>0</v>
      </c>
      <c r="BP9" s="42"/>
      <c r="BQ9" s="139" t="s">
        <v>360</v>
      </c>
    </row>
    <row r="10" spans="1:69" hidden="1" x14ac:dyDescent="0.35">
      <c r="A10" s="133">
        <v>6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259</v>
      </c>
      <c r="I10" s="122">
        <v>23187</v>
      </c>
      <c r="J10" s="122" t="s">
        <v>261</v>
      </c>
      <c r="K10" s="122">
        <v>23187</v>
      </c>
      <c r="L10" s="122" t="s">
        <v>262</v>
      </c>
      <c r="M10" s="122" t="s">
        <v>263</v>
      </c>
      <c r="N10" s="122">
        <v>33930</v>
      </c>
      <c r="O10" s="122" t="s">
        <v>264</v>
      </c>
      <c r="P10" s="122">
        <v>51441</v>
      </c>
      <c r="Q10" s="122" t="s">
        <v>265</v>
      </c>
      <c r="R10" s="122" t="s">
        <v>266</v>
      </c>
      <c r="S10" s="122" t="s">
        <v>320</v>
      </c>
      <c r="T10" s="122" t="s">
        <v>320</v>
      </c>
      <c r="U10" s="122" t="s">
        <v>321</v>
      </c>
      <c r="V10" s="122" t="s">
        <v>309</v>
      </c>
      <c r="W10" s="122">
        <v>0</v>
      </c>
      <c r="X10" s="122" t="s">
        <v>314</v>
      </c>
      <c r="Y10" s="122">
        <v>360167780</v>
      </c>
      <c r="Z10" s="142" t="s">
        <v>322</v>
      </c>
      <c r="AA10" s="122" t="s">
        <v>345</v>
      </c>
      <c r="AB10" s="123">
        <v>110000</v>
      </c>
      <c r="AC10" s="122" t="s">
        <v>273</v>
      </c>
      <c r="AD10" s="122">
        <v>24</v>
      </c>
      <c r="AE10" s="122" t="s">
        <v>340</v>
      </c>
      <c r="AF10" s="122" t="s">
        <v>346</v>
      </c>
      <c r="AG10" s="122" t="s">
        <v>347</v>
      </c>
      <c r="AH10" s="122" t="s">
        <v>334</v>
      </c>
      <c r="AI10" s="122" t="s">
        <v>348</v>
      </c>
      <c r="AJ10" s="123">
        <v>5870</v>
      </c>
      <c r="AK10" s="123">
        <v>5870</v>
      </c>
      <c r="AL10" s="122" t="s">
        <v>349</v>
      </c>
      <c r="AM10" s="123">
        <v>18986.439999999999</v>
      </c>
      <c r="AN10" s="123">
        <v>10363.56</v>
      </c>
      <c r="AO10" s="123">
        <v>29350</v>
      </c>
      <c r="AP10" s="123">
        <v>91013.56</v>
      </c>
      <c r="AQ10" s="123">
        <v>20128.439999999999</v>
      </c>
      <c r="AR10" s="123">
        <v>111142</v>
      </c>
      <c r="AS10" s="123">
        <v>0</v>
      </c>
      <c r="AT10" s="123">
        <v>0</v>
      </c>
      <c r="AU10" s="123">
        <v>0</v>
      </c>
      <c r="AV10" s="122">
        <v>5</v>
      </c>
      <c r="AW10" s="122"/>
      <c r="AX10" s="122"/>
      <c r="AY10" s="122"/>
      <c r="AZ10" s="122"/>
      <c r="BA10" s="122"/>
      <c r="BB10" s="122" t="s">
        <v>280</v>
      </c>
      <c r="BC10" s="94"/>
      <c r="BD10" s="94"/>
      <c r="BE10" s="123">
        <v>0</v>
      </c>
      <c r="BF10" s="122" t="s">
        <v>320</v>
      </c>
      <c r="BG10" s="122" t="s">
        <v>358</v>
      </c>
      <c r="BH10" s="137" t="s">
        <v>282</v>
      </c>
      <c r="BI10" s="128" t="s">
        <v>100</v>
      </c>
      <c r="BJ10" s="129">
        <v>46220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40">
        <v>0</v>
      </c>
      <c r="BP10" s="42"/>
      <c r="BQ10" s="139" t="s">
        <v>360</v>
      </c>
    </row>
    <row r="11" spans="1:69" hidden="1" x14ac:dyDescent="0.35">
      <c r="A11" s="133">
        <v>7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259</v>
      </c>
      <c r="I11" s="122">
        <v>23187</v>
      </c>
      <c r="J11" s="122" t="s">
        <v>261</v>
      </c>
      <c r="K11" s="122">
        <v>23187</v>
      </c>
      <c r="L11" s="122" t="s">
        <v>262</v>
      </c>
      <c r="M11" s="122" t="s">
        <v>263</v>
      </c>
      <c r="N11" s="122">
        <v>316954</v>
      </c>
      <c r="O11" s="122" t="s">
        <v>305</v>
      </c>
      <c r="P11" s="122">
        <v>438323</v>
      </c>
      <c r="Q11" s="122" t="s">
        <v>312</v>
      </c>
      <c r="R11" s="122" t="s">
        <v>266</v>
      </c>
      <c r="S11" s="122" t="s">
        <v>323</v>
      </c>
      <c r="T11" s="122" t="s">
        <v>323</v>
      </c>
      <c r="U11" s="122" t="s">
        <v>308</v>
      </c>
      <c r="V11" s="122" t="s">
        <v>269</v>
      </c>
      <c r="W11" s="122">
        <v>0</v>
      </c>
      <c r="X11" s="122" t="s">
        <v>314</v>
      </c>
      <c r="Y11" s="122">
        <v>360674204</v>
      </c>
      <c r="Z11" s="142" t="s">
        <v>324</v>
      </c>
      <c r="AA11" s="122" t="s">
        <v>350</v>
      </c>
      <c r="AB11" s="123">
        <v>60000</v>
      </c>
      <c r="AC11" s="122" t="s">
        <v>273</v>
      </c>
      <c r="AD11" s="122">
        <v>24</v>
      </c>
      <c r="AE11" s="122" t="s">
        <v>351</v>
      </c>
      <c r="AF11" s="122" t="s">
        <v>352</v>
      </c>
      <c r="AG11" s="122" t="s">
        <v>333</v>
      </c>
      <c r="AH11" s="122" t="s">
        <v>353</v>
      </c>
      <c r="AI11" s="122" t="s">
        <v>279</v>
      </c>
      <c r="AJ11" s="123">
        <v>3180</v>
      </c>
      <c r="AK11" s="123">
        <v>3180</v>
      </c>
      <c r="AL11" s="122" t="s">
        <v>279</v>
      </c>
      <c r="AM11" s="123">
        <v>2422.6</v>
      </c>
      <c r="AN11" s="123">
        <v>757.4</v>
      </c>
      <c r="AO11" s="123">
        <v>3180</v>
      </c>
      <c r="AP11" s="123">
        <v>57577.4</v>
      </c>
      <c r="AQ11" s="123">
        <v>14887.6</v>
      </c>
      <c r="AR11" s="123">
        <v>72465</v>
      </c>
      <c r="AS11" s="123">
        <v>0</v>
      </c>
      <c r="AT11" s="123">
        <v>0</v>
      </c>
      <c r="AU11" s="123">
        <v>0</v>
      </c>
      <c r="AV11" s="122">
        <v>1</v>
      </c>
      <c r="AW11" s="122"/>
      <c r="AX11" s="122"/>
      <c r="AY11" s="122"/>
      <c r="AZ11" s="122"/>
      <c r="BA11" s="122"/>
      <c r="BB11" s="122" t="s">
        <v>280</v>
      </c>
      <c r="BC11" s="94"/>
      <c r="BD11" s="94"/>
      <c r="BE11" s="123">
        <v>0</v>
      </c>
      <c r="BF11" s="122" t="s">
        <v>323</v>
      </c>
      <c r="BG11" s="122" t="s">
        <v>359</v>
      </c>
      <c r="BH11" s="137" t="s">
        <v>282</v>
      </c>
      <c r="BI11" s="128" t="s">
        <v>100</v>
      </c>
      <c r="BJ11" s="129">
        <v>46220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40">
        <v>0</v>
      </c>
      <c r="BP11" s="42"/>
      <c r="BQ11" s="139" t="s">
        <v>360</v>
      </c>
    </row>
    <row r="12" spans="1:69" hidden="1" x14ac:dyDescent="0.35">
      <c r="A12" s="133">
        <v>8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259</v>
      </c>
      <c r="I12" s="122">
        <v>17359</v>
      </c>
      <c r="J12" s="122" t="s">
        <v>361</v>
      </c>
      <c r="K12" s="122">
        <v>17359</v>
      </c>
      <c r="L12" s="122" t="s">
        <v>262</v>
      </c>
      <c r="M12" s="122" t="s">
        <v>263</v>
      </c>
      <c r="N12" s="122">
        <v>25106</v>
      </c>
      <c r="O12" s="122" t="s">
        <v>362</v>
      </c>
      <c r="P12" s="122">
        <v>40533</v>
      </c>
      <c r="Q12" s="122" t="s">
        <v>363</v>
      </c>
      <c r="R12" s="122" t="s">
        <v>364</v>
      </c>
      <c r="S12" s="122" t="s">
        <v>365</v>
      </c>
      <c r="T12" s="122" t="s">
        <v>365</v>
      </c>
      <c r="U12" s="122" t="s">
        <v>321</v>
      </c>
      <c r="V12" s="122" t="s">
        <v>309</v>
      </c>
      <c r="W12" s="122">
        <v>0</v>
      </c>
      <c r="X12" s="122" t="s">
        <v>314</v>
      </c>
      <c r="Y12" s="122">
        <v>29999853</v>
      </c>
      <c r="Z12" s="122" t="s">
        <v>366</v>
      </c>
      <c r="AA12" s="122" t="s">
        <v>401</v>
      </c>
      <c r="AB12" s="123">
        <v>70729</v>
      </c>
      <c r="AC12" s="122" t="s">
        <v>402</v>
      </c>
      <c r="AD12" s="122">
        <v>24</v>
      </c>
      <c r="AE12" s="122" t="s">
        <v>403</v>
      </c>
      <c r="AF12" s="122" t="s">
        <v>404</v>
      </c>
      <c r="AG12" s="122" t="s">
        <v>405</v>
      </c>
      <c r="AH12" s="122" t="s">
        <v>343</v>
      </c>
      <c r="AI12" s="122" t="s">
        <v>401</v>
      </c>
      <c r="AJ12" s="123">
        <v>3650</v>
      </c>
      <c r="AK12" s="123">
        <v>3650</v>
      </c>
      <c r="AL12" s="122" t="s">
        <v>406</v>
      </c>
      <c r="AM12" s="123">
        <v>3831</v>
      </c>
      <c r="AN12" s="123">
        <v>423.83</v>
      </c>
      <c r="AO12" s="123">
        <v>4254.83</v>
      </c>
      <c r="AP12" s="123">
        <v>66898</v>
      </c>
      <c r="AQ12" s="123">
        <v>13044.17</v>
      </c>
      <c r="AR12" s="123">
        <v>79942.17</v>
      </c>
      <c r="AS12" s="123">
        <v>66898</v>
      </c>
      <c r="AT12" s="123">
        <v>13044.17</v>
      </c>
      <c r="AU12" s="123">
        <v>79942.17</v>
      </c>
      <c r="AV12" s="122">
        <v>59</v>
      </c>
      <c r="AW12" s="122"/>
      <c r="AX12" s="122"/>
      <c r="AY12" s="122"/>
      <c r="AZ12" s="122"/>
      <c r="BA12" s="122"/>
      <c r="BB12" s="122" t="s">
        <v>280</v>
      </c>
      <c r="BC12" s="94"/>
      <c r="BD12" s="122"/>
      <c r="BE12" s="123">
        <v>0</v>
      </c>
      <c r="BF12" s="122" t="s">
        <v>365</v>
      </c>
      <c r="BG12" s="122" t="s">
        <v>442</v>
      </c>
      <c r="BH12" s="137" t="s">
        <v>282</v>
      </c>
      <c r="BI12" s="128" t="s">
        <v>100</v>
      </c>
      <c r="BJ12" s="129">
        <v>46220</v>
      </c>
      <c r="BK12" s="130" t="s">
        <v>107</v>
      </c>
      <c r="BL12" s="128" t="s">
        <v>119</v>
      </c>
      <c r="BM12" s="96" t="s">
        <v>181</v>
      </c>
      <c r="BN12" s="94" t="s">
        <v>223</v>
      </c>
      <c r="BO12" s="130">
        <v>0</v>
      </c>
      <c r="BP12" s="42"/>
      <c r="BQ12" s="69" t="s">
        <v>449</v>
      </c>
    </row>
    <row r="13" spans="1:69" hidden="1" x14ac:dyDescent="0.35">
      <c r="A13" s="133">
        <v>9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259</v>
      </c>
      <c r="I13" s="122">
        <v>17359</v>
      </c>
      <c r="J13" s="122" t="s">
        <v>361</v>
      </c>
      <c r="K13" s="122">
        <v>17359</v>
      </c>
      <c r="L13" s="122" t="s">
        <v>262</v>
      </c>
      <c r="M13" s="122" t="s">
        <v>263</v>
      </c>
      <c r="N13" s="122">
        <v>24893</v>
      </c>
      <c r="O13" s="122" t="s">
        <v>367</v>
      </c>
      <c r="P13" s="122">
        <v>40260</v>
      </c>
      <c r="Q13" s="122" t="s">
        <v>368</v>
      </c>
      <c r="R13" s="122" t="s">
        <v>364</v>
      </c>
      <c r="S13" s="122" t="s">
        <v>369</v>
      </c>
      <c r="T13" s="122" t="s">
        <v>369</v>
      </c>
      <c r="U13" s="122" t="s">
        <v>268</v>
      </c>
      <c r="V13" s="122" t="s">
        <v>309</v>
      </c>
      <c r="W13" s="122">
        <v>0</v>
      </c>
      <c r="X13" s="122" t="s">
        <v>314</v>
      </c>
      <c r="Y13" s="122">
        <v>30391196</v>
      </c>
      <c r="Z13" s="122" t="s">
        <v>370</v>
      </c>
      <c r="AA13" s="122" t="s">
        <v>407</v>
      </c>
      <c r="AB13" s="123">
        <v>68655</v>
      </c>
      <c r="AC13" s="122" t="s">
        <v>402</v>
      </c>
      <c r="AD13" s="122">
        <v>24</v>
      </c>
      <c r="AE13" s="122" t="s">
        <v>403</v>
      </c>
      <c r="AF13" s="122" t="s">
        <v>408</v>
      </c>
      <c r="AG13" s="122" t="s">
        <v>409</v>
      </c>
      <c r="AH13" s="122" t="s">
        <v>343</v>
      </c>
      <c r="AI13" s="122" t="s">
        <v>407</v>
      </c>
      <c r="AJ13" s="123">
        <v>3550</v>
      </c>
      <c r="AK13" s="123">
        <v>3550</v>
      </c>
      <c r="AL13" s="122" t="s">
        <v>410</v>
      </c>
      <c r="AM13" s="123">
        <v>4524.26</v>
      </c>
      <c r="AN13" s="123">
        <v>0</v>
      </c>
      <c r="AO13" s="123">
        <v>4524.26</v>
      </c>
      <c r="AP13" s="123">
        <v>65285.45</v>
      </c>
      <c r="AQ13" s="123">
        <v>13727.26</v>
      </c>
      <c r="AR13" s="123">
        <v>79012.710000000006</v>
      </c>
      <c r="AS13" s="123">
        <v>65285.74</v>
      </c>
      <c r="AT13" s="123">
        <v>13727.26</v>
      </c>
      <c r="AU13" s="123">
        <v>79013</v>
      </c>
      <c r="AV13" s="122">
        <v>58</v>
      </c>
      <c r="AW13" s="122"/>
      <c r="AX13" s="122"/>
      <c r="AY13" s="122"/>
      <c r="AZ13" s="122"/>
      <c r="BA13" s="122"/>
      <c r="BB13" s="122" t="s">
        <v>280</v>
      </c>
      <c r="BC13" s="94"/>
      <c r="BD13" s="122" t="s">
        <v>411</v>
      </c>
      <c r="BE13" s="123">
        <v>68655</v>
      </c>
      <c r="BF13" s="122" t="s">
        <v>369</v>
      </c>
      <c r="BG13" s="122" t="s">
        <v>443</v>
      </c>
      <c r="BH13" s="137" t="s">
        <v>282</v>
      </c>
      <c r="BI13" s="128" t="s">
        <v>100</v>
      </c>
      <c r="BJ13" s="129">
        <v>46220</v>
      </c>
      <c r="BK13" s="130" t="s">
        <v>107</v>
      </c>
      <c r="BL13" s="128" t="s">
        <v>119</v>
      </c>
      <c r="BM13" s="96" t="s">
        <v>181</v>
      </c>
      <c r="BN13" s="94" t="s">
        <v>223</v>
      </c>
      <c r="BO13" s="130">
        <v>0</v>
      </c>
      <c r="BP13" s="42"/>
      <c r="BQ13" s="69" t="s">
        <v>449</v>
      </c>
    </row>
    <row r="14" spans="1:69" hidden="1" x14ac:dyDescent="0.35">
      <c r="A14" s="133">
        <v>10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259</v>
      </c>
      <c r="I14" s="122">
        <v>17400</v>
      </c>
      <c r="J14" s="122" t="s">
        <v>371</v>
      </c>
      <c r="K14" s="122">
        <v>17400</v>
      </c>
      <c r="L14" s="122" t="s">
        <v>372</v>
      </c>
      <c r="M14" s="122" t="s">
        <v>373</v>
      </c>
      <c r="N14" s="122">
        <v>25009</v>
      </c>
      <c r="O14" s="122" t="s">
        <v>374</v>
      </c>
      <c r="P14" s="122">
        <v>40351</v>
      </c>
      <c r="Q14" s="122" t="s">
        <v>375</v>
      </c>
      <c r="R14" s="122" t="s">
        <v>266</v>
      </c>
      <c r="S14" s="122" t="s">
        <v>376</v>
      </c>
      <c r="T14" s="122" t="s">
        <v>376</v>
      </c>
      <c r="U14" s="122" t="s">
        <v>268</v>
      </c>
      <c r="V14" s="122" t="s">
        <v>309</v>
      </c>
      <c r="W14" s="122">
        <v>0</v>
      </c>
      <c r="X14" s="122" t="s">
        <v>377</v>
      </c>
      <c r="Y14" s="122">
        <v>353685716</v>
      </c>
      <c r="Z14" s="122" t="s">
        <v>378</v>
      </c>
      <c r="AA14" s="122" t="s">
        <v>412</v>
      </c>
      <c r="AB14" s="123">
        <v>73000</v>
      </c>
      <c r="AC14" s="122" t="s">
        <v>273</v>
      </c>
      <c r="AD14" s="122">
        <v>24</v>
      </c>
      <c r="AE14" s="122" t="s">
        <v>413</v>
      </c>
      <c r="AF14" s="122" t="s">
        <v>414</v>
      </c>
      <c r="AG14" s="122" t="s">
        <v>415</v>
      </c>
      <c r="AH14" s="122" t="s">
        <v>343</v>
      </c>
      <c r="AI14" s="122" t="s">
        <v>416</v>
      </c>
      <c r="AJ14" s="123">
        <v>3900</v>
      </c>
      <c r="AK14" s="123">
        <v>3900</v>
      </c>
      <c r="AL14" s="122" t="s">
        <v>417</v>
      </c>
      <c r="AM14" s="123">
        <v>10591.93</v>
      </c>
      <c r="AN14" s="123">
        <v>7008.07</v>
      </c>
      <c r="AO14" s="123">
        <v>17600</v>
      </c>
      <c r="AP14" s="123">
        <v>62408.07</v>
      </c>
      <c r="AQ14" s="123">
        <v>13236.93</v>
      </c>
      <c r="AR14" s="123">
        <v>75645</v>
      </c>
      <c r="AS14" s="123">
        <v>62408.07</v>
      </c>
      <c r="AT14" s="123">
        <v>13236.93</v>
      </c>
      <c r="AU14" s="123">
        <v>75645</v>
      </c>
      <c r="AV14" s="122">
        <v>31</v>
      </c>
      <c r="AW14" s="122"/>
      <c r="AX14" s="122"/>
      <c r="AY14" s="122"/>
      <c r="AZ14" s="122"/>
      <c r="BA14" s="122"/>
      <c r="BB14" s="122" t="s">
        <v>280</v>
      </c>
      <c r="BC14" s="94"/>
      <c r="BD14" s="122"/>
      <c r="BE14" s="123">
        <v>0</v>
      </c>
      <c r="BF14" s="122" t="s">
        <v>376</v>
      </c>
      <c r="BG14" s="122" t="s">
        <v>444</v>
      </c>
      <c r="BH14" s="137" t="s">
        <v>282</v>
      </c>
      <c r="BI14" s="128" t="s">
        <v>100</v>
      </c>
      <c r="BJ14" s="129">
        <v>46220</v>
      </c>
      <c r="BK14" s="130" t="s">
        <v>107</v>
      </c>
      <c r="BL14" s="128" t="s">
        <v>119</v>
      </c>
      <c r="BM14" s="96" t="s">
        <v>181</v>
      </c>
      <c r="BN14" s="94" t="s">
        <v>223</v>
      </c>
      <c r="BO14" s="130">
        <v>0</v>
      </c>
      <c r="BP14" s="42"/>
      <c r="BQ14" s="69" t="s">
        <v>449</v>
      </c>
    </row>
    <row r="15" spans="1:69" hidden="1" x14ac:dyDescent="0.35">
      <c r="A15" s="133">
        <v>11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259</v>
      </c>
      <c r="I15" s="122">
        <v>17440</v>
      </c>
      <c r="J15" s="122" t="s">
        <v>379</v>
      </c>
      <c r="K15" s="122">
        <v>17440</v>
      </c>
      <c r="L15" s="122" t="s">
        <v>262</v>
      </c>
      <c r="M15" s="122" t="s">
        <v>263</v>
      </c>
      <c r="N15" s="122">
        <v>25013</v>
      </c>
      <c r="O15" s="122" t="s">
        <v>380</v>
      </c>
      <c r="P15" s="122">
        <v>40357</v>
      </c>
      <c r="Q15" s="122" t="s">
        <v>381</v>
      </c>
      <c r="R15" s="122" t="s">
        <v>266</v>
      </c>
      <c r="S15" s="122" t="s">
        <v>382</v>
      </c>
      <c r="T15" s="122" t="s">
        <v>382</v>
      </c>
      <c r="U15" s="122" t="s">
        <v>308</v>
      </c>
      <c r="V15" s="122" t="s">
        <v>309</v>
      </c>
      <c r="W15" s="122">
        <v>0</v>
      </c>
      <c r="X15" s="122" t="s">
        <v>314</v>
      </c>
      <c r="Y15" s="122">
        <v>354196809</v>
      </c>
      <c r="Z15" s="122" t="s">
        <v>383</v>
      </c>
      <c r="AA15" s="122" t="s">
        <v>418</v>
      </c>
      <c r="AB15" s="123">
        <v>63000</v>
      </c>
      <c r="AC15" s="122" t="s">
        <v>419</v>
      </c>
      <c r="AD15" s="122">
        <v>24</v>
      </c>
      <c r="AE15" s="122" t="s">
        <v>403</v>
      </c>
      <c r="AF15" s="122" t="s">
        <v>420</v>
      </c>
      <c r="AG15" s="122" t="s">
        <v>421</v>
      </c>
      <c r="AH15" s="122" t="s">
        <v>343</v>
      </c>
      <c r="AI15" s="122" t="s">
        <v>422</v>
      </c>
      <c r="AJ15" s="123">
        <v>3360</v>
      </c>
      <c r="AK15" s="123">
        <v>3360</v>
      </c>
      <c r="AL15" s="122" t="s">
        <v>422</v>
      </c>
      <c r="AM15" s="123">
        <v>1547.67</v>
      </c>
      <c r="AN15" s="123">
        <v>1932.42</v>
      </c>
      <c r="AO15" s="123">
        <v>3480.09</v>
      </c>
      <c r="AP15" s="123">
        <v>61452.33</v>
      </c>
      <c r="AQ15" s="123">
        <v>16693.580000000002</v>
      </c>
      <c r="AR15" s="123">
        <v>78145.91</v>
      </c>
      <c r="AS15" s="123">
        <v>61452.33</v>
      </c>
      <c r="AT15" s="123">
        <v>16693.580000000002</v>
      </c>
      <c r="AU15" s="123">
        <v>78145.91</v>
      </c>
      <c r="AV15" s="122">
        <v>31</v>
      </c>
      <c r="AW15" s="122"/>
      <c r="AX15" s="122"/>
      <c r="AY15" s="122"/>
      <c r="AZ15" s="122"/>
      <c r="BA15" s="122"/>
      <c r="BB15" s="122" t="s">
        <v>280</v>
      </c>
      <c r="BC15" s="94"/>
      <c r="BD15" s="122"/>
      <c r="BE15" s="123">
        <v>0</v>
      </c>
      <c r="BF15" s="122" t="s">
        <v>382</v>
      </c>
      <c r="BG15" s="122" t="s">
        <v>445</v>
      </c>
      <c r="BH15" s="137" t="s">
        <v>282</v>
      </c>
      <c r="BI15" s="128" t="s">
        <v>100</v>
      </c>
      <c r="BJ15" s="129">
        <v>46220</v>
      </c>
      <c r="BK15" s="130" t="s">
        <v>107</v>
      </c>
      <c r="BL15" s="128" t="s">
        <v>119</v>
      </c>
      <c r="BM15" s="96" t="s">
        <v>181</v>
      </c>
      <c r="BN15" s="94" t="s">
        <v>223</v>
      </c>
      <c r="BO15" s="130">
        <v>0</v>
      </c>
      <c r="BP15" s="42"/>
      <c r="BQ15" s="69" t="s">
        <v>449</v>
      </c>
    </row>
    <row r="16" spans="1:69" hidden="1" x14ac:dyDescent="0.35">
      <c r="A16" s="133">
        <v>12</v>
      </c>
      <c r="B16" s="122" t="s">
        <v>256</v>
      </c>
      <c r="C16" s="122" t="s">
        <v>257</v>
      </c>
      <c r="D16" s="122" t="s">
        <v>258</v>
      </c>
      <c r="E16" s="122" t="s">
        <v>259</v>
      </c>
      <c r="F16" s="122" t="s">
        <v>259</v>
      </c>
      <c r="G16" s="122" t="s">
        <v>260</v>
      </c>
      <c r="H16" s="122" t="s">
        <v>259</v>
      </c>
      <c r="I16" s="122">
        <v>17319</v>
      </c>
      <c r="J16" s="122" t="s">
        <v>384</v>
      </c>
      <c r="K16" s="122">
        <v>17319</v>
      </c>
      <c r="L16" s="122" t="s">
        <v>262</v>
      </c>
      <c r="M16" s="122" t="s">
        <v>263</v>
      </c>
      <c r="N16" s="122">
        <v>368553</v>
      </c>
      <c r="O16" s="122" t="s">
        <v>385</v>
      </c>
      <c r="P16" s="122">
        <v>534953</v>
      </c>
      <c r="Q16" s="122" t="s">
        <v>386</v>
      </c>
      <c r="R16" s="122" t="s">
        <v>266</v>
      </c>
      <c r="S16" s="122" t="s">
        <v>387</v>
      </c>
      <c r="T16" s="122" t="s">
        <v>387</v>
      </c>
      <c r="U16" s="122" t="s">
        <v>308</v>
      </c>
      <c r="V16" s="122" t="s">
        <v>269</v>
      </c>
      <c r="W16" s="122">
        <v>541</v>
      </c>
      <c r="X16" s="122" t="s">
        <v>314</v>
      </c>
      <c r="Y16" s="122">
        <v>356088803</v>
      </c>
      <c r="Z16" s="122" t="s">
        <v>388</v>
      </c>
      <c r="AA16" s="122" t="s">
        <v>423</v>
      </c>
      <c r="AB16" s="123">
        <v>65000</v>
      </c>
      <c r="AC16" s="122" t="s">
        <v>424</v>
      </c>
      <c r="AD16" s="122">
        <v>24</v>
      </c>
      <c r="AE16" s="122" t="s">
        <v>425</v>
      </c>
      <c r="AF16" s="122" t="s">
        <v>426</v>
      </c>
      <c r="AG16" s="122" t="s">
        <v>427</v>
      </c>
      <c r="AH16" s="122" t="s">
        <v>277</v>
      </c>
      <c r="AI16" s="122" t="s">
        <v>428</v>
      </c>
      <c r="AJ16" s="123">
        <v>3470</v>
      </c>
      <c r="AK16" s="123">
        <v>3470</v>
      </c>
      <c r="AL16" s="122" t="s">
        <v>429</v>
      </c>
      <c r="AM16" s="123">
        <v>1466.58</v>
      </c>
      <c r="AN16" s="123">
        <v>2003.42</v>
      </c>
      <c r="AO16" s="123">
        <v>3470</v>
      </c>
      <c r="AP16" s="123">
        <v>63533.42</v>
      </c>
      <c r="AQ16" s="123">
        <v>17138.580000000002</v>
      </c>
      <c r="AR16" s="123">
        <v>80672</v>
      </c>
      <c r="AS16" s="123">
        <v>63533.42</v>
      </c>
      <c r="AT16" s="123">
        <v>17138.580000000002</v>
      </c>
      <c r="AU16" s="123">
        <v>80672</v>
      </c>
      <c r="AV16" s="122">
        <v>27</v>
      </c>
      <c r="AW16" s="122"/>
      <c r="AX16" s="122"/>
      <c r="AY16" s="122"/>
      <c r="AZ16" s="122"/>
      <c r="BA16" s="122"/>
      <c r="BB16" s="122" t="s">
        <v>280</v>
      </c>
      <c r="BC16" s="94"/>
      <c r="BD16" s="122" t="s">
        <v>430</v>
      </c>
      <c r="BE16" s="123">
        <v>65000</v>
      </c>
      <c r="BF16" s="122" t="s">
        <v>387</v>
      </c>
      <c r="BG16" s="122" t="s">
        <v>446</v>
      </c>
      <c r="BH16" s="137" t="s">
        <v>282</v>
      </c>
      <c r="BI16" s="128" t="s">
        <v>100</v>
      </c>
      <c r="BJ16" s="129">
        <v>46220</v>
      </c>
      <c r="BK16" s="130" t="s">
        <v>107</v>
      </c>
      <c r="BL16" s="128" t="s">
        <v>119</v>
      </c>
      <c r="BM16" s="96" t="s">
        <v>181</v>
      </c>
      <c r="BN16" s="94" t="s">
        <v>223</v>
      </c>
      <c r="BO16" s="130">
        <v>0</v>
      </c>
      <c r="BP16" s="42"/>
      <c r="BQ16" s="69" t="s">
        <v>449</v>
      </c>
    </row>
    <row r="17" spans="1:69" hidden="1" x14ac:dyDescent="0.35">
      <c r="A17" s="133">
        <v>13</v>
      </c>
      <c r="B17" s="122" t="s">
        <v>256</v>
      </c>
      <c r="C17" s="122" t="s">
        <v>257</v>
      </c>
      <c r="D17" s="122" t="s">
        <v>258</v>
      </c>
      <c r="E17" s="122" t="s">
        <v>259</v>
      </c>
      <c r="F17" s="122" t="s">
        <v>259</v>
      </c>
      <c r="G17" s="122" t="s">
        <v>260</v>
      </c>
      <c r="H17" s="122" t="s">
        <v>259</v>
      </c>
      <c r="I17" s="122">
        <v>23195</v>
      </c>
      <c r="J17" s="122" t="s">
        <v>389</v>
      </c>
      <c r="K17" s="122">
        <v>23195</v>
      </c>
      <c r="L17" s="122" t="s">
        <v>390</v>
      </c>
      <c r="M17" s="122" t="s">
        <v>391</v>
      </c>
      <c r="N17" s="122">
        <v>33903</v>
      </c>
      <c r="O17" s="122" t="s">
        <v>392</v>
      </c>
      <c r="P17" s="122">
        <v>51436</v>
      </c>
      <c r="Q17" s="122" t="s">
        <v>393</v>
      </c>
      <c r="R17" s="122" t="s">
        <v>266</v>
      </c>
      <c r="S17" s="122" t="s">
        <v>394</v>
      </c>
      <c r="T17" s="122" t="s">
        <v>394</v>
      </c>
      <c r="U17" s="122" t="s">
        <v>268</v>
      </c>
      <c r="V17" s="122" t="s">
        <v>309</v>
      </c>
      <c r="W17" s="122">
        <v>0</v>
      </c>
      <c r="X17" s="122" t="s">
        <v>314</v>
      </c>
      <c r="Y17" s="122">
        <v>357005946</v>
      </c>
      <c r="Z17" s="122" t="s">
        <v>395</v>
      </c>
      <c r="AA17" s="122" t="s">
        <v>431</v>
      </c>
      <c r="AB17" s="123">
        <v>73000</v>
      </c>
      <c r="AC17" s="122" t="s">
        <v>432</v>
      </c>
      <c r="AD17" s="122">
        <v>24</v>
      </c>
      <c r="AE17" s="122" t="s">
        <v>340</v>
      </c>
      <c r="AF17" s="122" t="s">
        <v>433</v>
      </c>
      <c r="AG17" s="122" t="s">
        <v>434</v>
      </c>
      <c r="AH17" s="122" t="s">
        <v>343</v>
      </c>
      <c r="AI17" s="122" t="s">
        <v>435</v>
      </c>
      <c r="AJ17" s="123">
        <v>3900</v>
      </c>
      <c r="AK17" s="123">
        <v>3900</v>
      </c>
      <c r="AL17" s="122" t="s">
        <v>436</v>
      </c>
      <c r="AM17" s="123">
        <v>9480.7000000000007</v>
      </c>
      <c r="AN17" s="123">
        <v>6119.3</v>
      </c>
      <c r="AO17" s="123">
        <v>15600</v>
      </c>
      <c r="AP17" s="123">
        <v>63519.3</v>
      </c>
      <c r="AQ17" s="123">
        <v>14882.7</v>
      </c>
      <c r="AR17" s="123">
        <v>78402</v>
      </c>
      <c r="AS17" s="123">
        <v>63519.3</v>
      </c>
      <c r="AT17" s="123">
        <v>14882.7</v>
      </c>
      <c r="AU17" s="123">
        <v>78402</v>
      </c>
      <c r="AV17" s="122">
        <v>26</v>
      </c>
      <c r="AW17" s="122"/>
      <c r="AX17" s="122"/>
      <c r="AY17" s="122"/>
      <c r="AZ17" s="122"/>
      <c r="BA17" s="122"/>
      <c r="BB17" s="122" t="s">
        <v>280</v>
      </c>
      <c r="BC17" s="94"/>
      <c r="BD17" s="122" t="s">
        <v>437</v>
      </c>
      <c r="BE17" s="123">
        <v>73000</v>
      </c>
      <c r="BF17" s="122" t="s">
        <v>394</v>
      </c>
      <c r="BG17" s="122" t="s">
        <v>447</v>
      </c>
      <c r="BH17" s="137" t="s">
        <v>282</v>
      </c>
      <c r="BI17" s="128" t="s">
        <v>100</v>
      </c>
      <c r="BJ17" s="129">
        <v>46220</v>
      </c>
      <c r="BK17" s="130" t="s">
        <v>107</v>
      </c>
      <c r="BL17" s="128" t="s">
        <v>119</v>
      </c>
      <c r="BM17" s="96" t="s">
        <v>181</v>
      </c>
      <c r="BN17" s="94" t="s">
        <v>223</v>
      </c>
      <c r="BO17" s="130">
        <v>0</v>
      </c>
      <c r="BP17" s="42"/>
      <c r="BQ17" s="69" t="s">
        <v>449</v>
      </c>
    </row>
    <row r="18" spans="1:69" hidden="1" x14ac:dyDescent="0.35">
      <c r="A18" s="133">
        <v>14</v>
      </c>
      <c r="B18" s="122" t="s">
        <v>256</v>
      </c>
      <c r="C18" s="122" t="s">
        <v>257</v>
      </c>
      <c r="D18" s="122" t="s">
        <v>258</v>
      </c>
      <c r="E18" s="122" t="s">
        <v>259</v>
      </c>
      <c r="F18" s="122" t="s">
        <v>259</v>
      </c>
      <c r="G18" s="122" t="s">
        <v>260</v>
      </c>
      <c r="H18" s="122" t="s">
        <v>259</v>
      </c>
      <c r="I18" s="122">
        <v>17319</v>
      </c>
      <c r="J18" s="122" t="s">
        <v>384</v>
      </c>
      <c r="K18" s="122">
        <v>17319</v>
      </c>
      <c r="L18" s="122" t="s">
        <v>372</v>
      </c>
      <c r="M18" s="122" t="s">
        <v>373</v>
      </c>
      <c r="N18" s="122">
        <v>368035</v>
      </c>
      <c r="O18" s="122" t="s">
        <v>396</v>
      </c>
      <c r="P18" s="122">
        <v>609702</v>
      </c>
      <c r="Q18" s="122" t="s">
        <v>397</v>
      </c>
      <c r="R18" s="122" t="s">
        <v>266</v>
      </c>
      <c r="S18" s="122" t="s">
        <v>398</v>
      </c>
      <c r="T18" s="122" t="s">
        <v>398</v>
      </c>
      <c r="U18" s="122" t="s">
        <v>268</v>
      </c>
      <c r="V18" s="122" t="s">
        <v>269</v>
      </c>
      <c r="W18" s="122">
        <v>0</v>
      </c>
      <c r="X18" s="122" t="s">
        <v>399</v>
      </c>
      <c r="Y18" s="122">
        <v>358586462</v>
      </c>
      <c r="Z18" s="122" t="s">
        <v>400</v>
      </c>
      <c r="AA18" s="122" t="s">
        <v>438</v>
      </c>
      <c r="AB18" s="123">
        <v>73000</v>
      </c>
      <c r="AC18" s="122" t="s">
        <v>273</v>
      </c>
      <c r="AD18" s="122">
        <v>24</v>
      </c>
      <c r="AE18" s="122" t="s">
        <v>425</v>
      </c>
      <c r="AF18" s="122" t="s">
        <v>439</v>
      </c>
      <c r="AG18" s="122" t="s">
        <v>440</v>
      </c>
      <c r="AH18" s="122" t="s">
        <v>277</v>
      </c>
      <c r="AI18" s="122" t="s">
        <v>441</v>
      </c>
      <c r="AJ18" s="123">
        <v>3890</v>
      </c>
      <c r="AK18" s="123">
        <v>3890</v>
      </c>
      <c r="AL18" s="122"/>
      <c r="AM18" s="123">
        <v>0</v>
      </c>
      <c r="AN18" s="123">
        <v>0</v>
      </c>
      <c r="AO18" s="123">
        <v>0</v>
      </c>
      <c r="AP18" s="123">
        <v>73000</v>
      </c>
      <c r="AQ18" s="123">
        <v>20769</v>
      </c>
      <c r="AR18" s="123">
        <v>93769</v>
      </c>
      <c r="AS18" s="123">
        <v>57808.22</v>
      </c>
      <c r="AT18" s="123">
        <v>19991.78</v>
      </c>
      <c r="AU18" s="123">
        <v>77800</v>
      </c>
      <c r="AV18" s="122">
        <v>20</v>
      </c>
      <c r="AW18" s="122"/>
      <c r="AX18" s="122"/>
      <c r="AY18" s="122"/>
      <c r="AZ18" s="122"/>
      <c r="BA18" s="122"/>
      <c r="BB18" s="122" t="s">
        <v>280</v>
      </c>
      <c r="BC18" s="94"/>
      <c r="BD18" s="122" t="s">
        <v>437</v>
      </c>
      <c r="BE18" s="123">
        <v>73000</v>
      </c>
      <c r="BF18" s="122" t="s">
        <v>398</v>
      </c>
      <c r="BG18" s="122" t="s">
        <v>448</v>
      </c>
      <c r="BH18" s="137" t="s">
        <v>282</v>
      </c>
      <c r="BI18" s="128" t="s">
        <v>100</v>
      </c>
      <c r="BJ18" s="129">
        <v>46220</v>
      </c>
      <c r="BK18" s="130" t="s">
        <v>107</v>
      </c>
      <c r="BL18" s="128" t="s">
        <v>119</v>
      </c>
      <c r="BM18" s="96" t="s">
        <v>181</v>
      </c>
      <c r="BN18" s="94" t="s">
        <v>223</v>
      </c>
      <c r="BO18" s="130">
        <v>0</v>
      </c>
      <c r="BP18" s="42"/>
      <c r="BQ18" s="69" t="s">
        <v>449</v>
      </c>
    </row>
    <row r="19" spans="1:69" hidden="1" x14ac:dyDescent="0.35">
      <c r="A19" s="133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5"/>
      <c r="BI19" s="128"/>
      <c r="BJ19" s="129"/>
      <c r="BK19" s="130"/>
      <c r="BL19" s="128"/>
      <c r="BM19" s="96"/>
      <c r="BN19" s="94"/>
      <c r="BO19" s="130"/>
      <c r="BP19" s="42"/>
      <c r="BQ19" s="132"/>
    </row>
    <row r="20" spans="1:69" hidden="1" x14ac:dyDescent="0.35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2026-07-24T09:09:14Z</dcterms:modified>
</cp:coreProperties>
</file>