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C39FD93F-A1CC-4669-9E03-62E78B4815B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<sst xmlns="http://schemas.openxmlformats.org/spreadsheetml/2006/main" count="347" uniqueCount="302">
  <si>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</si>
  <si>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</si>
  <si>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</si>
  <si>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</si>
  <si>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</si>
  <si>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</si>
  <si>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</si>
  <si>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</si>
  <si>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</si>
  <si>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</si>
  <si>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</si>
  <si>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</si>
  <si>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</si>
  <si>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</si>
  <si>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</si>
  <si>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</si>
  <si>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</si>
  <si>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</si>
  <si>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</si>
  <si>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</si>
  <si>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</si>
  <si>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</si>
  <si>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</si>
  <si>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</si>
  <si>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</si>
  <si>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</si>
  <si>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</si>
  <si>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</si>
  <si>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</si>
  <si>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</si>
  <si>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</si>
  <si>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</si>
  <si>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</si>
  <si>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</si>
  <si>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</si>
  <si>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</si>
  <si>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</si>
  <si>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</si>
  <si>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</si>
  <si>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</si>
  <si>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</si>
  <si>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</si>
  <si>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</si>
  <si>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</si>
  <si>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</si>
  <si>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</si>
  <si>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</si>
  <si>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</si>
  <si>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</si>
  <si>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</si>
  <si>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</si>
  <si>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</si>
  <si>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</si>
  <si>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</si>
  <si>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</si>
  <si>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</si>
  <si>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</si>
  <si>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</si>
  <si>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</si>
  <si>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</si>
  <si>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</si>
  <si>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</si>
  <si>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</si>
  <si>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</si>
  <si>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</si>
  <si>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</si>
  <si>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</si>
  <si>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</si>
  <si>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</si>
  <si>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</si>
  <si>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</si>
  <si>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</si>
  <si>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</si>
  <si>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</si>
  <si>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</si>
  <si>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</si>
  <si>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</si>
  <si>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</si>
  <si>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</si>
  <si>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</si>
  <si>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</si>
  <si>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</si>
  <si>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</si>
  <si>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</si>
  <si>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</si>
  <si>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</si>
  <si>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</si>
  <si>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</si>
  <si>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</si>
  <si>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</si>
  <si>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</si>
  <si>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</si>
  <si>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</si>
  <si>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</si>
  <si>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</si>
  <si>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</si>
  <si>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</si>
  <si>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</si>
  <si>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</si>
  <si>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</si>
  <si>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</si>
  <si>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</si>
  <si>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</si>
  <si>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</si>
  <si>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</si>
  <si>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</si>
  <si>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</si>
  <si>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</si>
  <si>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</si>
  <si>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</si>
  <si>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</si>
  <si>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</si>
  <si>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</si>
  <si>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</si>
  <si>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</si>
  <si>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</si>
  <si>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</si>
  <si>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</si>
  <si>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</si>
  <si>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</si>
  <si>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</si>
  <si>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</si>
  <si>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</si>
  <si>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</si>
  <si>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</si>
  <si>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</si>
  <si>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</si>
  <si>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</si>
  <si>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</si>
  <si>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</si>
  <si>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</si>
  <si>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</si>
  <si>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</si>
  <si>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</si>
  <si>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</si>
  <si>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</si>
  <si>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</si>
  <si>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</si>
  <si>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</si>
  <si>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</si>
  <si>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</si>
  <si>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</si>
  <si>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</si>
  <si>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</si>
  <si>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</si>
  <si>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</si>
  <si>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</si>
  <si>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</si>
  <si>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</si>
  <si>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</si>
  <si>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</si>
  <si>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</si>
  <si>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</si>
  <si>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</si>
  <si>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</si>
  <si>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</si>
  <si>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</si>
  <si>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</si>
  <si>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</si>
  <si>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</si>
  <si>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</si>
  <si>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</si>
  <si>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</si>
  <si>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</si>
  <si>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</si>
  <si>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</si>
  <si>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</si>
  <si>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</si>
  <si>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</si>
  <si>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</si>
  <si>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</si>
  <si>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</si>
  <si>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</si>
  <si>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</si>
  <si>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</si>
  <si>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</si>
  <si>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</si>
  <si>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</si>
  <si>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</si>
  <si>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</si>
  <si>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</si>
  <si>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</si>
  <si>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</si>
  <si>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</si>
  <si>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</si>
  <si>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</si>
  <si>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</si>
  <si>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</si>
  <si>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</si>
  <si>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</si>
  <si>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</si>
  <si>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</si>
  <si>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</si>
  <si>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</si>
  <si>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</si>
  <si>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</si>
  <si>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</si>
  <si>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</si>
  <si>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</si>
  <si>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</si>
  <si>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</si>
  <si>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</si>
  <si>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</si>
  <si>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</si>
  <si>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</si>
  <si>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</si>
  <si>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</si>
  <si>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</si>
  <si>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</si>
  <si>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</si>
  <si>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</si>
  <si>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</si>
  <si>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</si>
  <si>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</si>
  <si>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</si>
  <si>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</si>
  <si>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</si>
  <si>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</si>
  <si>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</si>
  <si>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</si>
  <si>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</si>
  <si>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</si>
  <si>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</si>
  <si>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</si>
  <si>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</si>
  <si>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</si>
  <si>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</si>
  <si>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</si>
  <si>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</si>
  <si>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</si>
  <si>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</si>
  <si>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</si>
  <si>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</si>
  <si>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</si>
  <si>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</si>
  <si>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</si>
  <si>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</si>
  <si>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</si>
  <si>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</si>
  <si>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</si>
  <si>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</si>
  <si>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</si>
  <si>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</si>
  <si>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</si>
  <si>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</si>
  <si>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</si>
  <si>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</si>
  <si>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</si>
  <si>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</si>
  <si>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</si>
  <si>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Saran</t>
  </si>
  <si>
    <t>Saraiya</t>
  </si>
  <si>
    <t>BH3963</t>
  </si>
  <si>
    <t>paroo-2</t>
  </si>
  <si>
    <t>Gaura</t>
  </si>
  <si>
    <t>SF0084599</t>
  </si>
  <si>
    <t>Mithun Kumar</t>
  </si>
  <si>
    <t>Gaura C2</t>
  </si>
  <si>
    <t>Gaura C2 Veena Gaura1</t>
  </si>
  <si>
    <t>Unnati</t>
  </si>
  <si>
    <t>SSF3017807</t>
  </si>
  <si>
    <t>OBC</t>
  </si>
  <si>
    <t>HINDU</t>
  </si>
  <si>
    <t>Agriculture &amp; Farming</t>
  </si>
  <si>
    <t>SHARDA DEVI</t>
  </si>
  <si>
    <t>25-Jan-2024</t>
  </si>
  <si>
    <t>04</t>
  </si>
  <si>
    <t>0</t>
  </si>
  <si>
    <t>2 Yrs</t>
  </si>
  <si>
    <t>29 Nov 2022</t>
  </si>
  <si>
    <t>&lt;= 2 Years</t>
  </si>
  <si>
    <t>04-Mar-2024</t>
  </si>
  <si>
    <t>11-Mar-2025</t>
  </si>
  <si>
    <t>Satyam Kumar/SF0079688</t>
  </si>
  <si>
    <t>Abhishek Kumar/SF0080446</t>
  </si>
  <si>
    <t>Pre close Amount collected by Lo Abhishek Kumar/SF0080446 but not accounted in Fimo.
1. Date- 04-01-2025, Amt.- 22520/-.</t>
  </si>
  <si>
    <t>FN25-26-00772</t>
  </si>
  <si>
    <t>Abhishek Kumar</t>
  </si>
  <si>
    <t>SF0080446</t>
  </si>
  <si>
    <t>Loan Officer</t>
  </si>
  <si>
    <t>20-Apr-2023</t>
  </si>
  <si>
    <t>Pre close Amount collected by Lo Abhishek Kumar/SF0080446 but not accounted in Fimo.
Date of Collection- 04-01-2025, Amt.- 22580/-.</t>
  </si>
  <si>
    <t>Bihar</t>
  </si>
  <si>
    <t>Dual Staff</t>
  </si>
  <si>
    <t>G1</t>
  </si>
  <si>
    <t>Gautam Kumar Chaurasiya</t>
  </si>
  <si>
    <t>SF0092414</t>
  </si>
  <si>
    <t>Branch Manager</t>
  </si>
  <si>
    <t>Available &amp; Updated</t>
  </si>
  <si>
    <t>G2</t>
  </si>
  <si>
    <t>Saroj Kumar</t>
  </si>
  <si>
    <t>SF0089480</t>
  </si>
  <si>
    <t>Branch Quality Manager</t>
  </si>
  <si>
    <t>FIR Not Filled</t>
  </si>
  <si>
    <t>CSS</t>
  </si>
  <si>
    <t xml:space="preserve">
Pravin Kumar Pandit/
SF0097197</t>
  </si>
  <si>
    <t xml:space="preserve">
Aditya/
SF0092055</t>
  </si>
  <si>
    <t xml:space="preserve">
Vidya Bhusan Dubey/
SF0024851</t>
  </si>
  <si>
    <t xml:space="preserve">
Alok Kumar Raju/
SF0091403</t>
  </si>
  <si>
    <t>Absconding</t>
  </si>
  <si>
    <t>Completed-Report Submitted</t>
  </si>
  <si>
    <t>As per complaint raised by the borrower it is observed that Pre closure Amount collected bythe LO Abhishek Kumar/SF0080446 but same was not accounted in the FIMO.
Date of Collection- 04-01-2025, Amt.- 22580/-.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</si>
</sst>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BH3963</v>
      </c>
      <c r="D5" s="63" t="str">
        <f>IF('Physical Cash at Safe'!D28="Yes", 'Physical Cash at Safe'!B4, 'Borrower Wise Details'!C5)</f>
        <v>paroo-2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45798</v>
      </c>
      <c r="H5" s="107" t="s">
        <v>294</v>
      </c>
      <c r="I5" s="61">
        <v>45804</v>
      </c>
      <c r="J5" s="74" t="str">
        <f>IF('Physical Cash at Safe'!D28="Yes",'Physical Cash at Safe'!E28,IF('Borrower Wise Details'!D5&lt;&gt;"",'Borrower Wise Details'!D5,""))</f>
        <v>FN25-26-00772</v>
      </c>
      <c r="K5" s="81">
        <v>1</v>
      </c>
      <c r="L5" s="82">
        <v>16520</v>
      </c>
      <c r="M5" s="82">
        <v>0</v>
      </c>
      <c r="N5" s="82" t="s">
        <v>295</v>
      </c>
      <c r="O5" s="82" t="s">
        <v>296</v>
      </c>
      <c r="P5" s="82" t="s">
        <v>297</v>
      </c>
      <c r="Q5" s="82" t="s">
        <v>298</v>
      </c>
      <c r="R5" s="75" t="str">
        <f>IF('Physical Cash at Safe'!$D$28="Yes", 'Physical Cash at Safe'!$A$28, IF('Borrower Wise Details'!F5&lt;&gt;"", 'Borrower Wise Details'!F5, ""))</f>
        <v>Abhishek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SF0080446</v>
      </c>
      <c r="U5" s="77" t="s">
        <v>299</v>
      </c>
      <c r="V5" s="61">
        <v>45713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300</v>
      </c>
      <c r="Z5" s="61">
        <v>45804</v>
      </c>
      <c r="AA5" s="61">
        <v>45804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6060</v>
      </c>
      <c r="AE5" s="126">
        <f>IF(AND(AC5="", AD5=""), "", IF(AD5="", AC5, AC5 - IF(ISNUMBER(AD5), AD5, 0)))</f>
        <v>16520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45804</v>
      </c>
      <c r="AH5" s="70" t="s">
        <v>301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BH3963</v>
      </c>
      <c r="C5" s="50" t="str">
        <f>IF('Fraud Investigation Report'!D5="", "", 'Fraud Investigation Report'!D5)</f>
        <v>paroo-2</v>
      </c>
      <c r="D5" s="68" t="str">
        <f>IF(OR('Fraud Investigation Report'!R5="", 'Fraud Investigation Report'!R5=0), "", 'Fraud Investigation Report'!R5)</f>
        <v>Abhishek Kumar</v>
      </c>
      <c r="E5" s="68" t="str">
        <f>IF(OR('Fraud Investigation Report'!T5="", 'Fraud Investigation Report'!T5=0), "", 'Fraud Investigation Report'!T5)</f>
        <v>SF0080446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22580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22580</v>
      </c>
      <c r="O5" s="69">
        <f>IF('Fraud Investigation Report'!AD5="", "", 'Fraud Investigation Report'!AD5)</f>
        <v>6060</v>
      </c>
      <c r="P5" s="126">
        <f>IF(AND(N5="", O5=""), "", IF(O5="", N5, N5 - IF(ISNUMBER(O5), O5, 0)))</f>
        <v>16520</v>
      </c>
      <c r="Q5" s="49"/>
      <c r="R5" s="84" t="s">
        <v>293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282</v>
      </c>
      <c r="B6" s="18">
        <v>45798</v>
      </c>
      <c r="C6" s="18">
        <v>45797</v>
      </c>
      <c r="D6" s="18">
        <v>45798</v>
      </c>
      <c r="E6" s="19">
        <v>0.63958333333333328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17</v>
      </c>
      <c r="C11" s="23">
        <f>B11*A11</f>
        <v>8500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28</v>
      </c>
      <c r="C13" s="23">
        <f t="shared" ref="C13:C17" si="1">B13*A13</f>
        <v>2800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6</v>
      </c>
      <c r="C14" s="23">
        <f t="shared" si="1"/>
        <v>300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12840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>
        <v>12840</v>
      </c>
      <c r="D20" s="33" t="s">
        <v>91</v>
      </c>
      <c r="E20" s="34">
        <v>4500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8340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283</v>
      </c>
      <c r="C32" s="37" t="s">
        <v>82</v>
      </c>
      <c r="D32" s="137" t="s">
        <v>288</v>
      </c>
      <c r="E32" s="138"/>
    </row>
    <row r="33" spans="1:5" ht="18" customHeight="1" x14ac:dyDescent="0.3">
      <c r="A33" s="37" t="s">
        <v>83</v>
      </c>
      <c r="B33" s="106" t="s">
        <v>284</v>
      </c>
      <c r="C33" s="39" t="s">
        <v>84</v>
      </c>
      <c r="D33" s="131" t="s">
        <v>289</v>
      </c>
      <c r="E33" s="132"/>
    </row>
    <row r="34" spans="1:5" ht="27.6" x14ac:dyDescent="0.3">
      <c r="A34" s="39" t="s">
        <v>220</v>
      </c>
      <c r="B34" s="38" t="s">
        <v>285</v>
      </c>
      <c r="C34" s="39" t="s">
        <v>221</v>
      </c>
      <c r="D34" s="133" t="s">
        <v>290</v>
      </c>
      <c r="E34" s="134"/>
    </row>
    <row r="35" spans="1:5" ht="27.6" x14ac:dyDescent="0.3">
      <c r="A35" s="39" t="s">
        <v>222</v>
      </c>
      <c r="B35" s="38" t="s">
        <v>286</v>
      </c>
      <c r="C35" s="39" t="s">
        <v>224</v>
      </c>
      <c r="D35" s="133" t="s">
        <v>291</v>
      </c>
      <c r="E35" s="134"/>
    </row>
    <row r="36" spans="1:5" ht="25.5" customHeight="1" x14ac:dyDescent="0.3">
      <c r="A36" s="39" t="s">
        <v>223</v>
      </c>
      <c r="B36" s="38" t="s">
        <v>287</v>
      </c>
      <c r="C36" s="39" t="s">
        <v>225</v>
      </c>
      <c r="D36" s="135" t="s">
        <v>292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P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BH3963</v>
      </c>
      <c r="C5" s="119" t="str">
        <f>IF('Loan Outstanding Report'!$H$5="", "", 'Loan Outstanding Report'!$H$5)</f>
        <v>paroo-2</v>
      </c>
      <c r="D5" s="41" t="s">
        <v>276</v>
      </c>
      <c r="E5" s="65">
        <v>45804</v>
      </c>
      <c r="F5" s="38" t="s">
        <v>277</v>
      </c>
      <c r="G5" s="49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354880508</v>
      </c>
      <c r="M5" s="65" t="s">
        <v>280</v>
      </c>
      <c r="N5" s="124" t="s">
        <v>265</v>
      </c>
      <c r="O5" s="124">
        <v>30000</v>
      </c>
      <c r="P5" s="121" t="s">
        <v>140</v>
      </c>
      <c r="Q5" s="80">
        <v>45661</v>
      </c>
      <c r="R5" s="124">
        <v>22580</v>
      </c>
      <c r="S5" s="124">
        <v>6060</v>
      </c>
      <c r="T5" s="124">
        <v>0</v>
      </c>
      <c r="U5" s="125">
        <f t="shared" ref="U5" si="0">IF(AND(ISBLANK(R5),ISBLANK(S5),ISBLANK(T5)),"",R5-(S5+T5))</f>
        <v>16520</v>
      </c>
      <c r="V5" s="117" t="s">
        <v>201</v>
      </c>
      <c r="W5" s="122" t="s">
        <v>281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:BL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180319</v>
      </c>
      <c r="J5" s="38" t="s">
        <v>254</v>
      </c>
      <c r="K5" s="84">
        <v>180319</v>
      </c>
      <c r="L5" s="84" t="s">
        <v>255</v>
      </c>
      <c r="M5" s="38" t="s">
        <v>256</v>
      </c>
      <c r="N5" s="84">
        <v>317250</v>
      </c>
      <c r="O5" s="84" t="s">
        <v>257</v>
      </c>
      <c r="P5" s="84">
        <v>438878</v>
      </c>
      <c r="Q5" s="38" t="s">
        <v>258</v>
      </c>
      <c r="R5" s="38" t="s">
        <v>259</v>
      </c>
      <c r="S5" s="84" t="s">
        <v>260</v>
      </c>
      <c r="T5" s="84" t="s">
        <v>261</v>
      </c>
      <c r="U5" s="84" t="s">
        <v>262</v>
      </c>
      <c r="V5" s="84">
        <v>0</v>
      </c>
      <c r="W5" s="84" t="s">
        <v>263</v>
      </c>
      <c r="X5" s="38">
        <v>354880508</v>
      </c>
      <c r="Y5" s="84" t="s">
        <v>264</v>
      </c>
      <c r="Z5" s="38" t="s">
        <v>265</v>
      </c>
      <c r="AA5" s="108">
        <v>30000</v>
      </c>
      <c r="AB5" s="84" t="s">
        <v>266</v>
      </c>
      <c r="AC5" s="108">
        <v>18</v>
      </c>
      <c r="AD5" s="84" t="s">
        <v>267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>
        <v>2020</v>
      </c>
      <c r="AJ5" s="84">
        <v>2020</v>
      </c>
      <c r="AK5" s="84" t="s">
        <v>272</v>
      </c>
      <c r="AL5" s="108">
        <v>20339.98</v>
      </c>
      <c r="AM5" s="84">
        <v>5920.02</v>
      </c>
      <c r="AN5" s="112">
        <v>26260</v>
      </c>
      <c r="AO5" s="112">
        <v>9660.02</v>
      </c>
      <c r="AP5" s="112">
        <v>623.98</v>
      </c>
      <c r="AQ5" s="112">
        <v>10284</v>
      </c>
      <c r="AR5" s="112">
        <v>3673.69</v>
      </c>
      <c r="AS5" s="112">
        <v>366.31</v>
      </c>
      <c r="AT5" s="112">
        <v>4040</v>
      </c>
      <c r="AU5" s="112">
        <v>15</v>
      </c>
      <c r="AV5" s="84"/>
      <c r="AW5" s="84"/>
      <c r="AX5" s="84"/>
      <c r="AY5" s="108"/>
      <c r="AZ5" s="84"/>
      <c r="BA5" s="84"/>
      <c r="BB5" s="84">
        <v>45804</v>
      </c>
      <c r="BC5" s="84" t="s">
        <v>273</v>
      </c>
      <c r="BD5" s="108" t="s">
        <v>110</v>
      </c>
      <c r="BE5" s="84" t="s">
        <v>119</v>
      </c>
      <c r="BF5" s="38" t="s">
        <v>199</v>
      </c>
      <c r="BG5" s="84" t="s">
        <v>202</v>
      </c>
      <c r="BH5" s="114"/>
      <c r="BI5" s="38" t="s">
        <v>244</v>
      </c>
      <c r="BJ5" s="85" t="s">
        <v>274</v>
      </c>
      <c r="BK5" s="84">
        <v>22580</v>
      </c>
      <c r="BL5" s="38" t="s">
        <v>275</v>
      </c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2025-07-04T11:45:43Z</dcterms:modified>
</cp:coreProperties>
</file>