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785/"/>
    </mc:Choice>
  </mc:AlternateContent>
  <xr:revisionPtr revIDLastSave="5" documentId="13_ncr:1_{53BF60AD-7952-433B-8BA5-7F3A013DDB66}" xr6:coauthVersionLast="47" xr6:coauthVersionMax="47" xr10:uidLastSave="{CB95826F-17E5-4542-A58B-F728096DA40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<sst xmlns="http://schemas.openxmlformats.org/spreadsheetml/2006/main" count="629" uniqueCount="386">
  <si>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</si>
  <si>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</si>
  <si>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</si>
  <si>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</si>
  <si>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</si>
  <si>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</si>
  <si>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</si>
  <si>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</si>
  <si>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</si>
  <si>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</si>
  <si>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</si>
  <si>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</si>
  <si>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</si>
  <si>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</si>
  <si>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</si>
  <si>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</si>
  <si>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</si>
  <si>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</si>
  <si>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</si>
  <si>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</si>
  <si>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</si>
  <si>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</si>
  <si>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</si>
  <si>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</si>
  <si>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</si>
  <si>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</si>
  <si>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</si>
  <si>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</si>
  <si>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</si>
  <si>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</si>
  <si>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</si>
  <si>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</si>
  <si>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</si>
  <si>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</si>
  <si>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</si>
  <si>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</si>
  <si>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</si>
  <si>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</si>
  <si>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</si>
  <si>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</si>
  <si>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</si>
  <si>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</si>
  <si>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</si>
  <si>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</si>
  <si>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</si>
  <si>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</si>
  <si>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</si>
  <si>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</si>
  <si>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</si>
  <si>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</si>
  <si>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</si>
  <si>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</si>
  <si>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</si>
  <si>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</si>
  <si>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</si>
  <si>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</si>
  <si>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</si>
  <si>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</si>
  <si>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</si>
  <si>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</si>
  <si>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</si>
  <si>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</si>
  <si>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</si>
  <si>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</si>
  <si>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</si>
  <si>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</si>
  <si>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</si>
  <si>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</si>
  <si>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</si>
  <si>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</si>
  <si>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</si>
  <si>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</si>
  <si>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</si>
  <si>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</si>
  <si>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</si>
  <si>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</si>
  <si>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</si>
  <si>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</si>
  <si>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</si>
  <si>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</si>
  <si>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</si>
  <si>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</si>
  <si>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</si>
  <si>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</si>
  <si>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</si>
  <si>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</si>
  <si>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</si>
  <si>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</si>
  <si>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</si>
  <si>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</si>
  <si>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</si>
  <si>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</si>
  <si>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</si>
  <si>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</si>
  <si>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</si>
  <si>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</si>
  <si>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</si>
  <si>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</si>
  <si>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</si>
  <si>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</si>
  <si>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</si>
  <si>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</si>
  <si>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</si>
  <si>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</si>
  <si>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</si>
  <si>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</si>
  <si>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</si>
  <si>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</si>
  <si>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</si>
  <si>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</si>
  <si>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</si>
  <si>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</si>
  <si>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</si>
  <si>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</si>
  <si>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</si>
  <si>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</si>
  <si>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</si>
  <si>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</si>
  <si>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</si>
  <si>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</si>
  <si>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</si>
  <si>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</si>
  <si>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</si>
  <si>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</si>
  <si>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</si>
  <si>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</si>
  <si>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</si>
  <si>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</si>
  <si>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</si>
  <si>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</si>
  <si>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</si>
  <si>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</si>
  <si>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</si>
  <si>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</si>
  <si>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</si>
  <si>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</si>
  <si>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</si>
  <si>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</si>
  <si>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</si>
  <si>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</si>
  <si>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</si>
  <si>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</si>
  <si>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</si>
  <si>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</si>
  <si>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</si>
  <si>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</si>
  <si>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</si>
  <si>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</si>
  <si>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</si>
  <si>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</si>
  <si>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</si>
  <si>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</si>
  <si>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</si>
  <si>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</si>
  <si>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</si>
  <si>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</si>
  <si>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</si>
  <si>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</si>
  <si>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</si>
  <si>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</si>
  <si>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</si>
  <si>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</si>
  <si>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</si>
  <si>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</si>
  <si>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</si>
  <si>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</si>
  <si>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</si>
  <si>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</si>
  <si>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</si>
  <si>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</si>
  <si>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</si>
  <si>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</si>
  <si>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</si>
  <si>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</si>
  <si>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</si>
  <si>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</si>
  <si>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</si>
  <si>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</si>
  <si>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</si>
  <si>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</si>
  <si>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</si>
  <si>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</si>
  <si>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</si>
  <si>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</si>
  <si>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</si>
  <si>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</si>
  <si>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</si>
  <si>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</si>
  <si>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</si>
  <si>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</si>
  <si>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</si>
  <si>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</si>
  <si>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</si>
  <si>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</si>
  <si>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</si>
  <si>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</si>
  <si>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</si>
  <si>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</si>
  <si>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</si>
  <si>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</si>
  <si>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</si>
  <si>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</si>
  <si>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</si>
  <si>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</si>
  <si>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</si>
  <si>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</si>
  <si>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</si>
  <si>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</si>
  <si>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</si>
  <si>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</si>
  <si>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</si>
  <si>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</si>
  <si>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</si>
  <si>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</si>
  <si>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</si>
  <si>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</si>
  <si>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</si>
  <si>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</si>
  <si>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</si>
  <si>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</si>
  <si>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</si>
  <si>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</si>
  <si>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</si>
  <si>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</si>
  <si>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</si>
  <si>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</si>
  <si>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</si>
  <si>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</si>
  <si>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</si>
  <si>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</si>
  <si>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</si>
  <si>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</si>
  <si>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</si>
  <si>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</si>
  <si>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</si>
  <si>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</si>
  <si>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</si>
  <si>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</si>
  <si>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</si>
  <si>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</si>
  <si>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</si>
  <si>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</si>
  <si>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</si>
  <si>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</si>
  <si>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</si>
  <si>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</si>
  <si>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</si>
  <si>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</si>
  <si>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</si>
  <si>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</si>
  <si>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</si>
  <si>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</si>
  <si>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</si>
  <si>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</si>
  <si>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</si>
  <si>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</si>
  <si>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&gt; 2 to 4 Years</t>
  </si>
  <si>
    <t>Open</t>
  </si>
  <si>
    <t>Agriculture &amp; Farming</t>
  </si>
  <si>
    <t>2</t>
  </si>
  <si>
    <t>&gt; 6 to 10 Years</t>
  </si>
  <si>
    <t>No Action Taken</t>
  </si>
  <si>
    <t>Sudarshan Raosaheb Patil/SF0070235</t>
  </si>
  <si>
    <t>Resigned-Exited</t>
  </si>
  <si>
    <t>Completed-Report Submitted</t>
  </si>
  <si>
    <t>Rajesh Talar / SF0064460</t>
  </si>
  <si>
    <t>Credit Assistant</t>
  </si>
  <si>
    <t>Rajesh Talar</t>
  </si>
  <si>
    <t>SF0064460</t>
  </si>
  <si>
    <t>Loancard</t>
  </si>
  <si>
    <t>Damor Vijaybhai Raysanbhai</t>
  </si>
  <si>
    <t>SF0092583</t>
  </si>
  <si>
    <t>FN26-27-00785</t>
  </si>
  <si>
    <t>FRM</t>
  </si>
  <si>
    <t>Gopalbhai Khant/SF0059759</t>
  </si>
  <si>
    <t>Upendra singh/SF0031146</t>
  </si>
  <si>
    <t>Javedbhai Vanajara</t>
  </si>
  <si>
    <t>SF0027120</t>
  </si>
  <si>
    <t>Dahod</t>
  </si>
  <si>
    <t>Santrampur</t>
  </si>
  <si>
    <t>GR4027</t>
  </si>
  <si>
    <t>Ditwas</t>
  </si>
  <si>
    <t>Ranakpur</t>
  </si>
  <si>
    <t>SF0101348</t>
  </si>
  <si>
    <t>Parmar Ranjitkumar Somabhai</t>
  </si>
  <si>
    <t>Ranakpur C1</t>
  </si>
  <si>
    <t>Buchawada C1 Jiva1</t>
  </si>
  <si>
    <t>SSF2740691</t>
  </si>
  <si>
    <t>Coal Business</t>
  </si>
  <si>
    <t>MALIVAD SHANTABEN</t>
  </si>
  <si>
    <t>01-Jun-2024</t>
  </si>
  <si>
    <t>02</t>
  </si>
  <si>
    <t>3.19 Yrs</t>
  </si>
  <si>
    <t>18 Apr 2023</t>
  </si>
  <si>
    <t>02-Jul-2024</t>
  </si>
  <si>
    <t>21-Nov-2025</t>
  </si>
  <si>
    <t>Mota Padadara</t>
  </si>
  <si>
    <t>SF0101043</t>
  </si>
  <si>
    <t>Roat Kalpeshbhai</t>
  </si>
  <si>
    <t>691022 C1</t>
  </si>
  <si>
    <t>ravadan faliyu C1 G4</t>
  </si>
  <si>
    <t>SSF4112783</t>
  </si>
  <si>
    <t>GENERAL</t>
  </si>
  <si>
    <t>DINDOR SHARDABEN RAMESHBHAI</t>
  </si>
  <si>
    <t>01-Aug-2024</t>
  </si>
  <si>
    <t>06</t>
  </si>
  <si>
    <t>GL-2</t>
  </si>
  <si>
    <t>2.95 Yrs</t>
  </si>
  <si>
    <t>13 Jul 2023</t>
  </si>
  <si>
    <t>13-Sep-2024</t>
  </si>
  <si>
    <t>09-Dec-2025</t>
  </si>
  <si>
    <t>Zalasang</t>
  </si>
  <si>
    <t>AMTHANI C33</t>
  </si>
  <si>
    <t>AMTHANI C33 Zalasag 21</t>
  </si>
  <si>
    <t>SSF3076086</t>
  </si>
  <si>
    <t>OBC</t>
  </si>
  <si>
    <t>Cotton Business</t>
  </si>
  <si>
    <t xml:space="preserve">MACHHAR MANJULABEN </t>
  </si>
  <si>
    <t>01-Sep-2024</t>
  </si>
  <si>
    <t>03</t>
  </si>
  <si>
    <t>3.52 Yrs</t>
  </si>
  <si>
    <t>16 Dec 2022</t>
  </si>
  <si>
    <t>07-Oct-2024</t>
  </si>
  <si>
    <t>18-Jun-2026</t>
  </si>
  <si>
    <t>Ditvas</t>
  </si>
  <si>
    <t>691322</t>
  </si>
  <si>
    <t>Teju-1</t>
  </si>
  <si>
    <t>SID951375647942</t>
  </si>
  <si>
    <t>VAGDIYA RASILABEN</t>
  </si>
  <si>
    <t>01-Jul-2024</t>
  </si>
  <si>
    <t>04</t>
  </si>
  <si>
    <t>3</t>
  </si>
  <si>
    <t>6.33 Yrs</t>
  </si>
  <si>
    <t>24 Feb 2020</t>
  </si>
  <si>
    <t>02-Aug-2024</t>
  </si>
  <si>
    <t>04-Jun-2026</t>
  </si>
  <si>
    <t>691364</t>
  </si>
  <si>
    <t>691364 Sarsdi1</t>
  </si>
  <si>
    <t>SSF3050356</t>
  </si>
  <si>
    <t>DAMOR BHAVANABEN KANABHAI</t>
  </si>
  <si>
    <t>3.53 Yrs</t>
  </si>
  <si>
    <t>14 Dec 2022</t>
  </si>
  <si>
    <t>06-Sep-2024</t>
  </si>
  <si>
    <t>21-Jun-2026</t>
  </si>
  <si>
    <t>Karvai  C13</t>
  </si>
  <si>
    <t>Karvai  C13 Bhavu1</t>
  </si>
  <si>
    <t>SSF3692722</t>
  </si>
  <si>
    <t>CHAMAR MADHUBEN</t>
  </si>
  <si>
    <t>11-Nov-2024</t>
  </si>
  <si>
    <t>3.24 Yrs</t>
  </si>
  <si>
    <t>30 Mar 2023</t>
  </si>
  <si>
    <t>06-Dec-2024</t>
  </si>
  <si>
    <t>Karvai</t>
  </si>
  <si>
    <t>Karvai C1</t>
  </si>
  <si>
    <t>karvai kampa C1 G1</t>
  </si>
  <si>
    <t>SGJ0000006665535</t>
  </si>
  <si>
    <t>VAGADIYA MANGUBEN ZALUBHAI</t>
  </si>
  <si>
    <t>18-Jun-2025</t>
  </si>
  <si>
    <t>05</t>
  </si>
  <si>
    <t>GL-1</t>
  </si>
  <si>
    <t>1.02 Yrs</t>
  </si>
  <si>
    <t>18 Jun 2025</t>
  </si>
  <si>
    <t>&lt;= 2 Years</t>
  </si>
  <si>
    <t>04-Jul-2025</t>
  </si>
  <si>
    <t>05-Jun-2026</t>
  </si>
  <si>
    <t>SSF4023261</t>
  </si>
  <si>
    <t>DAMOR REVIBEN BHATHIBHAI</t>
  </si>
  <si>
    <t>23-Jul-2025</t>
  </si>
  <si>
    <t>2.96 Yrs</t>
  </si>
  <si>
    <t>26 Jun 2023</t>
  </si>
  <si>
    <t>05-Sep-2025</t>
  </si>
  <si>
    <t>Javedbhai vanjara/SF0027120</t>
  </si>
  <si>
    <t>From Date : 23-06-2026</t>
  </si>
  <si>
    <t>To Date : 23-06-2026</t>
  </si>
  <si>
    <t>As per Loancard, Borrower  357952154/DINDOR SHARDABEN RAMESHBHAI  has paid an loan EMI of Rs.3200*2=6400/- On 11-04-2025 &amp; 11-07-2025 to CA Damor Vijaybhai Raysanbhai/SF0092583 at that time, But CA had not posted in FIMO.</t>
  </si>
  <si>
    <t xml:space="preserve"> CA Damor Vijaybhai Raysanbhai/SF0092583 was found involved in Collection amount misappropriation 
(Collected EMIs  amount but not posted to concerned borrowers accounts) on the names of 01 borrowers for the 
amounting to Rs. 6400/- based on the evidence available.
Total Fraud Amount = Rs. 6400/-
Amount Recovered and Accounted in FIMO = Rs.00/-
Net Fraud Amount to be recovered = Rs.6400/-.</t>
  </si>
  <si>
    <t>Ditvas C13</t>
  </si>
  <si>
    <t>691322 Sarsva1</t>
  </si>
  <si>
    <t>SSF3128803</t>
  </si>
  <si>
    <t>KHATA MANJULA BEN</t>
  </si>
  <si>
    <t>01-Apr-2024</t>
  </si>
  <si>
    <t>3.48 Yrs</t>
  </si>
  <si>
    <t>31 Dec 2022</t>
  </si>
  <si>
    <t>03-May-2024</t>
  </si>
  <si>
    <t>14-Apr-2026</t>
  </si>
  <si>
    <t>As per the movement's signature, the fraud registered on Manjula Ben Loan Number- 356298365 is of Vijay Mahida/SF0089660, not Vijay Damor. The complaint mail of the actual staff (Vijay Mahida/SF0089660) will also be sent to the complaint team.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</si>
</sst>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35" fillId="0" borderId="1" xfId="0" applyFont="1" applyBorder="1" applyAlignment="1">
      <alignment horizontal="center" vertical="center" wrapText="1" readingOrder="1"/>
    </xf>
    <xf numFmtId="0" fontId="38" fillId="14" borderId="15" xfId="0" applyFont="1" applyFill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40" fillId="0" borderId="0" xfId="0" applyFont="1" applyAlignment="1">
      <alignment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GR4027</v>
      </c>
      <c r="D5" s="64" t="str">
        <f>IF('Physical Cash at Safe'!D28="Yes", 'Physical Cash at Safe'!A4, 'Borrower Wise Details'!C5)</f>
        <v>Ditwas</v>
      </c>
      <c r="E5" s="64" t="str">
        <f>IF(D5="", "", IF(ISBLANK('Loan Outstanding Report'!B6), IF('Physical Cash at Safe'!D28="Yes", 'Physical Cash at Safe'!A6, ""), 'Loan Outstanding Report'!B6))</f>
        <v>West</v>
      </c>
      <c r="F5" s="64" t="str">
        <f>IF(D5="", "", IF(ISBLANK('Loan Outstanding Report'!C6), IF('Physical Cash at Safe'!D28="Yes", 'Physical Cash at Safe'!E4, ""), 'Loan Outstanding Report'!C6))</f>
        <v>Gujarat</v>
      </c>
      <c r="G5" s="61">
        <v>46189</v>
      </c>
      <c r="H5" s="62" t="s">
        <v>273</v>
      </c>
      <c r="I5" s="61">
        <v>46189</v>
      </c>
      <c r="J5" s="79" t="str">
        <f>IF('Physical Cash at Safe'!D28="Yes",'Physical Cash at Safe'!E28,IF('Borrower Wise Details'!D5&lt;&gt;"",'Borrower Wise Details'!D5,""))</f>
        <v>FN26-27-00785</v>
      </c>
      <c r="K5" s="89">
        <v>1</v>
      </c>
      <c r="L5" s="90">
        <v>19460</v>
      </c>
      <c r="M5" s="90">
        <v>0</v>
      </c>
      <c r="N5" s="90" t="s">
        <v>274</v>
      </c>
      <c r="O5" s="90" t="s">
        <v>274</v>
      </c>
      <c r="P5" s="90" t="s">
        <v>275</v>
      </c>
      <c r="Q5" s="90" t="s">
        <v>262</v>
      </c>
      <c r="R5" s="80" t="str">
        <f>IF('Physical Cash at Safe'!$D$28="Yes", 'Physical Cash at Safe'!$A$28, IF('Borrower Wise Details'!F5&lt;&gt;"", 'Borrower Wise Details'!F5, ""))</f>
        <v>Damor Vijaybhai Raysanbhai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SF0092583</v>
      </c>
      <c r="U5" s="83" t="s">
        <v>263</v>
      </c>
      <c r="V5" s="61">
        <v>45978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264</v>
      </c>
      <c r="Z5" s="61">
        <v>46196</v>
      </c>
      <c r="AA5" s="61">
        <v>46197</v>
      </c>
      <c r="AB5" s="61" t="s">
        <v>276</v>
      </c>
      <c r="AC5" s="61" t="s">
        <v>277</v>
      </c>
      <c r="AD5" s="61"/>
      <c r="AE5" s="61" t="s">
        <v>267</v>
      </c>
      <c r="AF5" s="61" t="s">
        <v>268</v>
      </c>
      <c r="AG5" s="133">
        <v>4</v>
      </c>
      <c r="AH5" s="108" cm="1">
        <f t="array" ref="AH5">IF(COUNTA('Loan Outstanding Report'!$BI$6:$BI$5972)=0,"",SUMPRODUCT(--(FREQUENCY(IF('Loan Outstanding Report'!$BI$6:$BI$5972&lt;&gt;"",MATCH('Loan Outstanding Report'!$S$6:$S$5972,'Loan Outstanding Report'!$S$6:$S$5972,0)),ROW('Loan Outstanding Report'!$S$6:$S$5972)-ROW('Loan Outstanding Report'!S6)+1)&gt;0)))</f>
        <v>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46223</v>
      </c>
      <c r="AO5" s="75" t="s">
        <v>375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GR4027</v>
      </c>
      <c r="C5" s="50" t="str">
        <f>IF('Fraud Investigation Report'!D5="", "", 'Fraud Investigation Report'!D5)</f>
        <v>Ditwas</v>
      </c>
      <c r="D5" s="73" t="str">
        <f>IF(OR('Fraud Investigation Report'!R5="", 'Fraud Investigation Report'!R5=0), "", 'Fraud Investigation Report'!R5)</f>
        <v>Damor Vijaybhai Raysanbhai</v>
      </c>
      <c r="E5" s="73" t="str">
        <f>IF(OR('Fraud Investigation Report'!T5="", 'Fraud Investigation Report'!T5=0), "", 'Fraud Investigation Report'!T5)</f>
        <v>SF0092583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FN26-27-00785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6400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6400</v>
      </c>
      <c r="Q5" s="49"/>
      <c r="R5" s="94" t="s">
        <v>261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0" t="s">
        <v>91</v>
      </c>
      <c r="B20" s="181"/>
      <c r="C20" s="32">
        <v>0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/>
      <c r="C32" s="37" t="s">
        <v>76</v>
      </c>
      <c r="D32" s="157"/>
      <c r="E32" s="158"/>
    </row>
    <row r="33" spans="1:5" ht="18" customHeight="1" x14ac:dyDescent="0.35">
      <c r="A33" s="37" t="s">
        <v>77</v>
      </c>
      <c r="B33" s="126"/>
      <c r="C33" s="39" t="s">
        <v>78</v>
      </c>
      <c r="D33" s="150"/>
      <c r="E33" s="151"/>
    </row>
    <row r="34" spans="1:5" ht="26" x14ac:dyDescent="0.35">
      <c r="A34" s="39" t="s">
        <v>198</v>
      </c>
      <c r="B34" s="126"/>
      <c r="C34" s="39" t="s">
        <v>199</v>
      </c>
      <c r="D34" s="152"/>
      <c r="E34" s="153"/>
    </row>
    <row r="35" spans="1:5" ht="26" x14ac:dyDescent="0.35">
      <c r="A35" s="39" t="s">
        <v>200</v>
      </c>
      <c r="B35" s="126"/>
      <c r="C35" s="39" t="s">
        <v>202</v>
      </c>
      <c r="D35" s="152"/>
      <c r="E35" s="153"/>
    </row>
    <row r="36" spans="1:5" ht="25.5" customHeight="1" x14ac:dyDescent="0.35">
      <c r="A36" s="39" t="s">
        <v>201</v>
      </c>
      <c r="B36" s="127"/>
      <c r="C36" s="39" t="s">
        <v>203</v>
      </c>
      <c r="D36" s="154"/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4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Report'!$G$6="", "", 'Loan Outstanding Report'!$G$6)</f>
        <v>GR4027</v>
      </c>
      <c r="C5" s="60" t="str">
        <f>IF('Loan Outstanding Report'!$H$6="", "", 'Loan Outstanding Report'!$H$6)</f>
        <v>Ditwas</v>
      </c>
      <c r="D5" s="128" t="s">
        <v>272</v>
      </c>
      <c r="E5" s="66">
        <v>46196</v>
      </c>
      <c r="F5" s="92" t="s">
        <v>270</v>
      </c>
      <c r="G5" s="49" t="s">
        <v>271</v>
      </c>
      <c r="H5" s="49" t="s">
        <v>266</v>
      </c>
      <c r="I5" s="49">
        <v>374534</v>
      </c>
      <c r="J5" s="49" t="s">
        <v>301</v>
      </c>
      <c r="K5" s="49" t="s">
        <v>303</v>
      </c>
      <c r="L5" s="11">
        <v>357952154</v>
      </c>
      <c r="M5" s="67" t="s">
        <v>304</v>
      </c>
      <c r="N5" s="49">
        <v>60000</v>
      </c>
      <c r="O5" s="49">
        <v>3200</v>
      </c>
      <c r="P5" s="67" t="s">
        <v>127</v>
      </c>
      <c r="Q5" s="88">
        <v>45758</v>
      </c>
      <c r="R5" s="49">
        <v>3200</v>
      </c>
      <c r="S5" s="49">
        <v>0</v>
      </c>
      <c r="T5" s="49">
        <v>0</v>
      </c>
      <c r="U5" s="68">
        <f t="shared" ref="U5:U69" si="0">IF(AND(ISBLANK(R5),ISBLANK(S5),ISBLANK(T5)),"",R5-(S5+T5))</f>
        <v>3200</v>
      </c>
      <c r="V5" s="42" t="s">
        <v>269</v>
      </c>
      <c r="W5" s="69" t="s">
        <v>374</v>
      </c>
    </row>
    <row r="6" spans="1:23" ht="30" customHeight="1" x14ac:dyDescent="0.3">
      <c r="A6" s="65">
        <v>2</v>
      </c>
      <c r="B6" s="60" t="str">
        <f>IF(J6&lt;&gt;"", $B$5, "")</f>
        <v>GR4027</v>
      </c>
      <c r="C6" s="50" t="str">
        <f>IF(J6&lt;&gt;"", $C$5, "")</f>
        <v>Ditwas</v>
      </c>
      <c r="D6" s="50" t="str">
        <f>IF(J6&lt;&gt;"", $D$5, "")</f>
        <v>FN26-27-00785</v>
      </c>
      <c r="E6" s="66">
        <v>46196</v>
      </c>
      <c r="F6" s="50" t="str">
        <f>IF(J6&lt;&gt;"", $F$5, "")</f>
        <v>Damor Vijaybhai Raysanbhai</v>
      </c>
      <c r="G6" s="50" t="str">
        <f>IF(J6&lt;&gt;"", $G$5, "")</f>
        <v>SF0092583</v>
      </c>
      <c r="H6" s="50" t="str">
        <f>IF(J6&lt;&gt;"", $H$5, "")</f>
        <v>Credit Assistant</v>
      </c>
      <c r="I6" s="49">
        <v>374534</v>
      </c>
      <c r="J6" s="49" t="s">
        <v>301</v>
      </c>
      <c r="K6" s="49" t="s">
        <v>303</v>
      </c>
      <c r="L6" s="11">
        <v>357952154</v>
      </c>
      <c r="M6" s="67" t="s">
        <v>304</v>
      </c>
      <c r="N6" s="49">
        <v>60000</v>
      </c>
      <c r="O6" s="49">
        <v>3200</v>
      </c>
      <c r="P6" s="67" t="s">
        <v>127</v>
      </c>
      <c r="Q6" s="67">
        <v>45849</v>
      </c>
      <c r="R6" s="49">
        <v>3200</v>
      </c>
      <c r="S6" s="49">
        <v>0</v>
      </c>
      <c r="T6" s="49">
        <v>0</v>
      </c>
      <c r="U6" s="68">
        <f t="shared" si="0"/>
        <v>3200</v>
      </c>
      <c r="V6" s="42" t="s">
        <v>269</v>
      </c>
      <c r="W6" s="69" t="s">
        <v>374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topLeftCell="BF1" zoomScaleNormal="100" workbookViewId="0">
      <pane ySplit="4" topLeftCell="A6" activePane="bottomLeft" state="frozen"/>
      <selection pane="bottomLeft" activeCell="BH6" sqref="BH6"/>
    </sheetView>
  </sheetViews>
  <sheetFormatPr defaultColWidth="0" defaultRowHeight="14.5" zeroHeight="1" x14ac:dyDescent="0.35"/>
  <cols>
    <col min="1" max="1" width="7.81640625" style="113" customWidth="1"/>
    <col min="2" max="2" width="4.81640625" style="113" bestFit="1" customWidth="1"/>
    <col min="3" max="3" width="6.1796875" style="113" bestFit="1" customWidth="1"/>
    <col min="4" max="4" width="6.26953125" style="113" bestFit="1" customWidth="1"/>
    <col min="5" max="6" width="9" style="113" bestFit="1" customWidth="1"/>
    <col min="7" max="7" width="6.453125" style="113" bestFit="1" customWidth="1"/>
    <col min="8" max="8" width="6.26953125" style="113" bestFit="1" customWidth="1"/>
    <col min="9" max="9" width="6.1796875" style="113" bestFit="1" customWidth="1"/>
    <col min="10" max="10" width="11.453125" style="113" bestFit="1" customWidth="1"/>
    <col min="11" max="11" width="6.1796875" style="113" bestFit="1" customWidth="1"/>
    <col min="12" max="12" width="9.7265625" style="113" bestFit="1" customWidth="1"/>
    <col min="13" max="13" width="21.81640625" style="113" bestFit="1" customWidth="1"/>
    <col min="14" max="14" width="6.453125" style="113" bestFit="1" customWidth="1"/>
    <col min="15" max="15" width="13.54296875" style="113" bestFit="1" customWidth="1"/>
    <col min="16" max="16" width="7.81640625" style="113" bestFit="1" customWidth="1"/>
    <col min="17" max="17" width="18.81640625" style="113" bestFit="1" customWidth="1"/>
    <col min="18" max="18" width="12.26953125" style="113" bestFit="1" customWidth="1"/>
    <col min="19" max="20" width="14.81640625" style="113" bestFit="1" customWidth="1"/>
    <col min="21" max="21" width="7.453125" style="113" bestFit="1" customWidth="1"/>
    <col min="22" max="22" width="7.1796875" style="113" bestFit="1" customWidth="1"/>
    <col min="23" max="23" width="4.26953125" style="113" bestFit="1" customWidth="1"/>
    <col min="24" max="24" width="15.81640625" style="113" bestFit="1" customWidth="1"/>
    <col min="25" max="25" width="8.7265625" style="113" bestFit="1" customWidth="1"/>
    <col min="26" max="26" width="26" style="113" bestFit="1" customWidth="1"/>
    <col min="27" max="27" width="10" style="113" bestFit="1" customWidth="1"/>
    <col min="28" max="28" width="8.1796875" style="113" bestFit="1" customWidth="1"/>
    <col min="29" max="29" width="7.54296875" style="113" bestFit="1" customWidth="1"/>
    <col min="30" max="30" width="7.7265625" style="113" bestFit="1" customWidth="1"/>
    <col min="31" max="31" width="5" style="113" bestFit="1" customWidth="1"/>
    <col min="32" max="32" width="7" style="113" bestFit="1" customWidth="1"/>
    <col min="33" max="33" width="9.54296875" style="113" bestFit="1" customWidth="1"/>
    <col min="34" max="34" width="13.453125" style="113" bestFit="1" customWidth="1"/>
    <col min="35" max="35" width="10" style="113" bestFit="1" customWidth="1"/>
    <col min="36" max="36" width="7.7265625" style="113" bestFit="1" customWidth="1"/>
    <col min="37" max="37" width="7.26953125" style="113" bestFit="1" customWidth="1"/>
    <col min="38" max="38" width="10" style="113" bestFit="1" customWidth="1"/>
    <col min="39" max="41" width="8.7265625" style="113" bestFit="1" customWidth="1"/>
    <col min="42" max="42" width="10.54296875" style="113" bestFit="1" customWidth="1"/>
    <col min="43" max="43" width="9.7265625" style="113" bestFit="1" customWidth="1"/>
    <col min="44" max="44" width="10.54296875" style="113" bestFit="1" customWidth="1"/>
    <col min="45" max="47" width="8.453125" style="113" bestFit="1" customWidth="1"/>
    <col min="48" max="48" width="10.54296875" style="113" bestFit="1" customWidth="1"/>
    <col min="49" max="49" width="4.453125" style="113" bestFit="1" customWidth="1"/>
    <col min="50" max="50" width="6.26953125" style="113" bestFit="1" customWidth="1"/>
    <col min="51" max="51" width="10.7265625" style="113" bestFit="1" customWidth="1"/>
    <col min="52" max="52" width="10" style="113" bestFit="1" customWidth="1"/>
    <col min="53" max="53" width="10.7265625" style="113" bestFit="1" customWidth="1"/>
    <col min="54" max="54" width="5.81640625" style="113" customWidth="1"/>
    <col min="55" max="55" width="9.1796875" style="113" bestFit="1" customWidth="1"/>
    <col min="56" max="56" width="8.81640625" style="113" bestFit="1" customWidth="1"/>
    <col min="57" max="57" width="7.453125" style="113" bestFit="1" customWidth="1"/>
    <col min="58" max="58" width="13.81640625" style="113" bestFit="1" customWidth="1"/>
    <col min="59" max="59" width="14.54296875" style="113" bestFit="1" customWidth="1"/>
    <col min="60" max="60" width="25.26953125" style="113" bestFit="1" customWidth="1"/>
    <col min="61" max="61" width="15.453125" style="113" bestFit="1" customWidth="1"/>
    <col min="62" max="62" width="12.7265625" style="113" bestFit="1" customWidth="1"/>
    <col min="63" max="63" width="19.7265625" style="114" bestFit="1" customWidth="1"/>
    <col min="64" max="64" width="21.1796875" style="115" bestFit="1" customWidth="1"/>
    <col min="65" max="65" width="19.81640625" style="116" bestFit="1" customWidth="1"/>
    <col min="66" max="66" width="14.54296875" style="117" bestFit="1" customWidth="1"/>
    <col min="67" max="67" width="9.7265625" style="113" bestFit="1" customWidth="1"/>
    <col min="68" max="68" width="19" style="118" bestFit="1" customWidth="1"/>
    <col min="69" max="69" width="64.726562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372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373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3" customFormat="1" hidden="1" x14ac:dyDescent="0.35">
      <c r="A5" s="135">
        <v>1</v>
      </c>
      <c r="B5" s="134" t="s">
        <v>251</v>
      </c>
      <c r="C5" s="134" t="s">
        <v>252</v>
      </c>
      <c r="D5" s="134" t="s">
        <v>278</v>
      </c>
      <c r="E5" s="134" t="s">
        <v>279</v>
      </c>
      <c r="F5" s="134" t="s">
        <v>279</v>
      </c>
      <c r="G5" s="134" t="s">
        <v>280</v>
      </c>
      <c r="H5" s="134" t="s">
        <v>281</v>
      </c>
      <c r="I5" s="134">
        <v>230817</v>
      </c>
      <c r="J5" s="134" t="s">
        <v>282</v>
      </c>
      <c r="K5" s="134">
        <v>230817</v>
      </c>
      <c r="L5" s="134" t="s">
        <v>283</v>
      </c>
      <c r="M5" s="134" t="s">
        <v>284</v>
      </c>
      <c r="N5" s="134">
        <v>547531</v>
      </c>
      <c r="O5" s="134" t="s">
        <v>285</v>
      </c>
      <c r="P5" s="134">
        <v>500214</v>
      </c>
      <c r="Q5" s="134" t="s">
        <v>286</v>
      </c>
      <c r="R5" s="134" t="s">
        <v>253</v>
      </c>
      <c r="S5" s="134" t="s">
        <v>287</v>
      </c>
      <c r="T5" s="134" t="s">
        <v>287</v>
      </c>
      <c r="U5" s="134" t="s">
        <v>254</v>
      </c>
      <c r="V5" s="134" t="s">
        <v>255</v>
      </c>
      <c r="W5" s="134">
        <v>0</v>
      </c>
      <c r="X5" s="134" t="s">
        <v>288</v>
      </c>
      <c r="Y5" s="134">
        <v>357039888</v>
      </c>
      <c r="Z5" s="145" t="s">
        <v>289</v>
      </c>
      <c r="AA5" s="134" t="s">
        <v>290</v>
      </c>
      <c r="AB5" s="146">
        <v>52000</v>
      </c>
      <c r="AC5" s="134" t="s">
        <v>291</v>
      </c>
      <c r="AD5" s="134">
        <v>24</v>
      </c>
      <c r="AE5" s="134" t="s">
        <v>259</v>
      </c>
      <c r="AF5" s="134" t="s">
        <v>292</v>
      </c>
      <c r="AG5" s="134" t="s">
        <v>293</v>
      </c>
      <c r="AH5" s="134" t="s">
        <v>256</v>
      </c>
      <c r="AI5" s="134" t="s">
        <v>294</v>
      </c>
      <c r="AJ5" s="146">
        <v>2780</v>
      </c>
      <c r="AK5" s="146">
        <v>2780</v>
      </c>
      <c r="AL5" s="134" t="s">
        <v>295</v>
      </c>
      <c r="AM5" s="146">
        <v>34029.9</v>
      </c>
      <c r="AN5" s="146">
        <v>13230.1</v>
      </c>
      <c r="AO5" s="146">
        <v>47260</v>
      </c>
      <c r="AP5" s="146">
        <v>17970.099999999999</v>
      </c>
      <c r="AQ5" s="146">
        <v>1521.9</v>
      </c>
      <c r="AR5" s="146">
        <v>19492</v>
      </c>
      <c r="AS5" s="146">
        <v>17970.099999999999</v>
      </c>
      <c r="AT5" s="146">
        <v>1521.9</v>
      </c>
      <c r="AU5" s="146">
        <v>19492</v>
      </c>
      <c r="AV5" s="134">
        <v>24</v>
      </c>
      <c r="AW5" s="134">
        <v>83</v>
      </c>
      <c r="AX5" s="139"/>
      <c r="AY5" s="139"/>
      <c r="AZ5" s="139"/>
      <c r="BA5" s="139"/>
      <c r="BB5" s="134" t="s">
        <v>257</v>
      </c>
      <c r="BC5" s="139"/>
      <c r="BD5" s="134"/>
      <c r="BE5" s="146">
        <v>0</v>
      </c>
      <c r="BF5" s="134" t="s">
        <v>287</v>
      </c>
      <c r="BG5" s="140"/>
      <c r="BH5" s="131" t="s">
        <v>265</v>
      </c>
      <c r="BI5" s="95" t="s">
        <v>100</v>
      </c>
      <c r="BJ5" s="131">
        <v>46196</v>
      </c>
      <c r="BK5" s="94" t="s">
        <v>104</v>
      </c>
      <c r="BL5" s="95" t="s">
        <v>109</v>
      </c>
      <c r="BM5" s="96" t="s">
        <v>181</v>
      </c>
      <c r="BN5" s="94" t="s">
        <v>223</v>
      </c>
      <c r="BO5" s="144"/>
      <c r="BP5" s="42"/>
      <c r="BQ5" s="138"/>
    </row>
    <row r="6" spans="1:69" s="137" customFormat="1" ht="39" x14ac:dyDescent="0.35">
      <c r="A6" s="135">
        <v>2</v>
      </c>
      <c r="B6" s="134" t="s">
        <v>251</v>
      </c>
      <c r="C6" s="134" t="s">
        <v>252</v>
      </c>
      <c r="D6" s="134" t="s">
        <v>278</v>
      </c>
      <c r="E6" s="134" t="s">
        <v>279</v>
      </c>
      <c r="F6" s="134" t="s">
        <v>279</v>
      </c>
      <c r="G6" s="134" t="s">
        <v>280</v>
      </c>
      <c r="H6" s="134" t="s">
        <v>281</v>
      </c>
      <c r="I6" s="134">
        <v>229072</v>
      </c>
      <c r="J6" s="134" t="s">
        <v>296</v>
      </c>
      <c r="K6" s="134">
        <v>229072</v>
      </c>
      <c r="L6" s="134" t="s">
        <v>297</v>
      </c>
      <c r="M6" s="134" t="s">
        <v>298</v>
      </c>
      <c r="N6" s="134">
        <v>374534</v>
      </c>
      <c r="O6" s="134" t="s">
        <v>299</v>
      </c>
      <c r="P6" s="134">
        <v>910326</v>
      </c>
      <c r="Q6" s="134" t="s">
        <v>300</v>
      </c>
      <c r="R6" s="134" t="s">
        <v>253</v>
      </c>
      <c r="S6" s="134" t="s">
        <v>301</v>
      </c>
      <c r="T6" s="134" t="s">
        <v>301</v>
      </c>
      <c r="U6" s="134" t="s">
        <v>302</v>
      </c>
      <c r="V6" s="134" t="s">
        <v>255</v>
      </c>
      <c r="W6" s="134">
        <v>0</v>
      </c>
      <c r="X6" s="134" t="s">
        <v>258</v>
      </c>
      <c r="Y6" s="134">
        <v>357952154</v>
      </c>
      <c r="Z6" s="145" t="s">
        <v>303</v>
      </c>
      <c r="AA6" s="134" t="s">
        <v>304</v>
      </c>
      <c r="AB6" s="146">
        <v>60000</v>
      </c>
      <c r="AC6" s="134" t="s">
        <v>305</v>
      </c>
      <c r="AD6" s="134">
        <v>24</v>
      </c>
      <c r="AE6" s="134" t="s">
        <v>306</v>
      </c>
      <c r="AF6" s="134" t="s">
        <v>307</v>
      </c>
      <c r="AG6" s="134" t="s">
        <v>308</v>
      </c>
      <c r="AH6" s="134" t="s">
        <v>256</v>
      </c>
      <c r="AI6" s="134" t="s">
        <v>309</v>
      </c>
      <c r="AJ6" s="146">
        <v>3200</v>
      </c>
      <c r="AK6" s="146">
        <v>3200</v>
      </c>
      <c r="AL6" s="134" t="s">
        <v>310</v>
      </c>
      <c r="AM6" s="146">
        <v>25819.68</v>
      </c>
      <c r="AN6" s="146">
        <v>12580.32</v>
      </c>
      <c r="AO6" s="146">
        <v>38400</v>
      </c>
      <c r="AP6" s="146">
        <v>34180.32</v>
      </c>
      <c r="AQ6" s="146">
        <v>4981.68</v>
      </c>
      <c r="AR6" s="146">
        <v>39162</v>
      </c>
      <c r="AS6" s="146">
        <v>27245</v>
      </c>
      <c r="AT6" s="146">
        <v>4755</v>
      </c>
      <c r="AU6" s="146">
        <v>32000</v>
      </c>
      <c r="AV6" s="134">
        <v>22</v>
      </c>
      <c r="AW6" s="134">
        <v>48</v>
      </c>
      <c r="AX6" s="134"/>
      <c r="AY6" s="134"/>
      <c r="AZ6" s="134"/>
      <c r="BA6" s="134"/>
      <c r="BB6" s="134" t="s">
        <v>257</v>
      </c>
      <c r="BC6" s="134"/>
      <c r="BD6" s="134"/>
      <c r="BE6" s="146">
        <v>0</v>
      </c>
      <c r="BF6" s="134" t="s">
        <v>301</v>
      </c>
      <c r="BG6" s="136"/>
      <c r="BH6" s="131" t="s">
        <v>265</v>
      </c>
      <c r="BI6" s="95" t="s">
        <v>100</v>
      </c>
      <c r="BJ6" s="131">
        <v>46196</v>
      </c>
      <c r="BK6" s="94" t="s">
        <v>103</v>
      </c>
      <c r="BL6" s="95" t="s">
        <v>108</v>
      </c>
      <c r="BM6" s="96" t="s">
        <v>180</v>
      </c>
      <c r="BN6" s="144" t="s">
        <v>221</v>
      </c>
      <c r="BO6" s="144">
        <v>6400</v>
      </c>
      <c r="BP6" s="42" t="s">
        <v>269</v>
      </c>
      <c r="BQ6" s="138" t="s">
        <v>374</v>
      </c>
    </row>
    <row r="7" spans="1:69" s="137" customFormat="1" hidden="1" x14ac:dyDescent="0.35">
      <c r="A7" s="135">
        <v>3</v>
      </c>
      <c r="B7" s="134" t="s">
        <v>251</v>
      </c>
      <c r="C7" s="134" t="s">
        <v>252</v>
      </c>
      <c r="D7" s="134" t="s">
        <v>278</v>
      </c>
      <c r="E7" s="134" t="s">
        <v>279</v>
      </c>
      <c r="F7" s="134" t="s">
        <v>279</v>
      </c>
      <c r="G7" s="134" t="s">
        <v>280</v>
      </c>
      <c r="H7" s="134" t="s">
        <v>281</v>
      </c>
      <c r="I7" s="134">
        <v>230821</v>
      </c>
      <c r="J7" s="134" t="s">
        <v>311</v>
      </c>
      <c r="K7" s="134">
        <v>230821</v>
      </c>
      <c r="L7" s="134" t="s">
        <v>283</v>
      </c>
      <c r="M7" s="134" t="s">
        <v>284</v>
      </c>
      <c r="N7" s="134">
        <v>370469</v>
      </c>
      <c r="O7" s="134" t="s">
        <v>312</v>
      </c>
      <c r="P7" s="134">
        <v>538923</v>
      </c>
      <c r="Q7" s="134" t="s">
        <v>313</v>
      </c>
      <c r="R7" s="134" t="s">
        <v>253</v>
      </c>
      <c r="S7" s="134" t="s">
        <v>314</v>
      </c>
      <c r="T7" s="134" t="s">
        <v>314</v>
      </c>
      <c r="U7" s="134" t="s">
        <v>315</v>
      </c>
      <c r="V7" s="134" t="s">
        <v>255</v>
      </c>
      <c r="W7" s="134">
        <v>0</v>
      </c>
      <c r="X7" s="134" t="s">
        <v>316</v>
      </c>
      <c r="Y7" s="134">
        <v>358333735</v>
      </c>
      <c r="Z7" s="145" t="s">
        <v>317</v>
      </c>
      <c r="AA7" s="134" t="s">
        <v>318</v>
      </c>
      <c r="AB7" s="146">
        <v>65000</v>
      </c>
      <c r="AC7" s="134" t="s">
        <v>319</v>
      </c>
      <c r="AD7" s="134">
        <v>24</v>
      </c>
      <c r="AE7" s="134" t="s">
        <v>306</v>
      </c>
      <c r="AF7" s="134" t="s">
        <v>320</v>
      </c>
      <c r="AG7" s="134" t="s">
        <v>321</v>
      </c>
      <c r="AH7" s="134" t="s">
        <v>256</v>
      </c>
      <c r="AI7" s="134" t="s">
        <v>322</v>
      </c>
      <c r="AJ7" s="146">
        <v>3460</v>
      </c>
      <c r="AK7" s="146">
        <v>3460</v>
      </c>
      <c r="AL7" s="134" t="s">
        <v>323</v>
      </c>
      <c r="AM7" s="146">
        <v>51456.89</v>
      </c>
      <c r="AN7" s="146">
        <v>17543.11</v>
      </c>
      <c r="AO7" s="146">
        <v>69000</v>
      </c>
      <c r="AP7" s="146">
        <v>13543.11</v>
      </c>
      <c r="AQ7" s="146">
        <v>710.89</v>
      </c>
      <c r="AR7" s="146">
        <v>14254</v>
      </c>
      <c r="AS7" s="146">
        <v>3406.66</v>
      </c>
      <c r="AT7" s="146">
        <v>253.34</v>
      </c>
      <c r="AU7" s="146">
        <v>3660</v>
      </c>
      <c r="AV7" s="134">
        <v>21</v>
      </c>
      <c r="AW7" s="134">
        <v>232</v>
      </c>
      <c r="AX7" s="134"/>
      <c r="AY7" s="134"/>
      <c r="AZ7" s="134"/>
      <c r="BA7" s="134"/>
      <c r="BB7" s="134" t="s">
        <v>257</v>
      </c>
      <c r="BC7" s="134"/>
      <c r="BD7" s="134"/>
      <c r="BE7" s="146">
        <v>0</v>
      </c>
      <c r="BF7" s="134" t="s">
        <v>314</v>
      </c>
      <c r="BG7" s="136"/>
      <c r="BH7" s="131" t="s">
        <v>265</v>
      </c>
      <c r="BI7" s="95" t="s">
        <v>100</v>
      </c>
      <c r="BJ7" s="131">
        <v>46196</v>
      </c>
      <c r="BK7" s="94" t="s">
        <v>103</v>
      </c>
      <c r="BL7" s="95" t="s">
        <v>108</v>
      </c>
      <c r="BM7" s="96" t="s">
        <v>181</v>
      </c>
      <c r="BN7" s="94" t="s">
        <v>223</v>
      </c>
      <c r="BO7" s="132"/>
      <c r="BP7" s="42"/>
      <c r="BQ7" s="42"/>
    </row>
    <row r="8" spans="1:69" s="137" customFormat="1" hidden="1" x14ac:dyDescent="0.35">
      <c r="A8" s="135">
        <v>4</v>
      </c>
      <c r="B8" s="134" t="s">
        <v>251</v>
      </c>
      <c r="C8" s="134" t="s">
        <v>252</v>
      </c>
      <c r="D8" s="134" t="s">
        <v>278</v>
      </c>
      <c r="E8" s="134" t="s">
        <v>279</v>
      </c>
      <c r="F8" s="134" t="s">
        <v>279</v>
      </c>
      <c r="G8" s="134" t="s">
        <v>280</v>
      </c>
      <c r="H8" s="134" t="s">
        <v>281</v>
      </c>
      <c r="I8" s="134">
        <v>39123</v>
      </c>
      <c r="J8" s="134" t="s">
        <v>324</v>
      </c>
      <c r="K8" s="134">
        <v>39123</v>
      </c>
      <c r="L8" s="134" t="s">
        <v>297</v>
      </c>
      <c r="M8" s="134" t="s">
        <v>298</v>
      </c>
      <c r="N8" s="134">
        <v>59391</v>
      </c>
      <c r="O8" s="134" t="s">
        <v>325</v>
      </c>
      <c r="P8" s="134">
        <v>87015</v>
      </c>
      <c r="Q8" s="134" t="s">
        <v>326</v>
      </c>
      <c r="R8" s="134" t="s">
        <v>253</v>
      </c>
      <c r="S8" s="134" t="s">
        <v>327</v>
      </c>
      <c r="T8" s="134" t="s">
        <v>327</v>
      </c>
      <c r="U8" s="134" t="s">
        <v>254</v>
      </c>
      <c r="V8" s="134" t="s">
        <v>255</v>
      </c>
      <c r="W8" s="134">
        <v>0</v>
      </c>
      <c r="X8" s="134" t="s">
        <v>258</v>
      </c>
      <c r="Y8" s="134">
        <v>356648812</v>
      </c>
      <c r="Z8" s="134" t="s">
        <v>328</v>
      </c>
      <c r="AA8" s="134" t="s">
        <v>329</v>
      </c>
      <c r="AB8" s="146">
        <v>56000</v>
      </c>
      <c r="AC8" s="134" t="s">
        <v>330</v>
      </c>
      <c r="AD8" s="134">
        <v>24</v>
      </c>
      <c r="AE8" s="134" t="s">
        <v>331</v>
      </c>
      <c r="AF8" s="134" t="s">
        <v>332</v>
      </c>
      <c r="AG8" s="134" t="s">
        <v>333</v>
      </c>
      <c r="AH8" s="134" t="s">
        <v>260</v>
      </c>
      <c r="AI8" s="134" t="s">
        <v>334</v>
      </c>
      <c r="AJ8" s="146">
        <v>2990</v>
      </c>
      <c r="AK8" s="146">
        <v>2990</v>
      </c>
      <c r="AL8" s="134" t="s">
        <v>335</v>
      </c>
      <c r="AM8" s="146">
        <v>52870.94</v>
      </c>
      <c r="AN8" s="146">
        <v>15899.06</v>
      </c>
      <c r="AO8" s="146">
        <v>68770</v>
      </c>
      <c r="AP8" s="146">
        <v>3129.06</v>
      </c>
      <c r="AQ8" s="146">
        <v>60.94</v>
      </c>
      <c r="AR8" s="146">
        <v>3190</v>
      </c>
      <c r="AS8" s="146">
        <v>0</v>
      </c>
      <c r="AT8" s="146">
        <v>0</v>
      </c>
      <c r="AU8" s="146">
        <v>0</v>
      </c>
      <c r="AV8" s="134">
        <v>23</v>
      </c>
      <c r="AW8" s="134">
        <v>204</v>
      </c>
      <c r="AX8" s="134"/>
      <c r="AY8" s="134"/>
      <c r="AZ8" s="134"/>
      <c r="BA8" s="134"/>
      <c r="BB8" s="134" t="s">
        <v>257</v>
      </c>
      <c r="BC8" s="134"/>
      <c r="BD8" s="134"/>
      <c r="BE8" s="146">
        <v>0</v>
      </c>
      <c r="BF8" s="134" t="s">
        <v>327</v>
      </c>
      <c r="BG8" s="135"/>
      <c r="BH8" s="147" t="s">
        <v>371</v>
      </c>
      <c r="BI8" s="95" t="s">
        <v>100</v>
      </c>
      <c r="BJ8" s="131">
        <v>46210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95"/>
    </row>
    <row r="9" spans="1:69" s="137" customFormat="1" hidden="1" x14ac:dyDescent="0.35">
      <c r="A9" s="135">
        <v>5</v>
      </c>
      <c r="B9" s="134" t="s">
        <v>251</v>
      </c>
      <c r="C9" s="134" t="s">
        <v>252</v>
      </c>
      <c r="D9" s="134" t="s">
        <v>278</v>
      </c>
      <c r="E9" s="134" t="s">
        <v>279</v>
      </c>
      <c r="F9" s="134" t="s">
        <v>279</v>
      </c>
      <c r="G9" s="134" t="s">
        <v>280</v>
      </c>
      <c r="H9" s="134" t="s">
        <v>281</v>
      </c>
      <c r="I9" s="134">
        <v>39123</v>
      </c>
      <c r="J9" s="134" t="s">
        <v>324</v>
      </c>
      <c r="K9" s="134">
        <v>39123</v>
      </c>
      <c r="L9" s="134" t="s">
        <v>283</v>
      </c>
      <c r="M9" s="134" t="s">
        <v>284</v>
      </c>
      <c r="N9" s="134">
        <v>59390</v>
      </c>
      <c r="O9" s="134" t="s">
        <v>336</v>
      </c>
      <c r="P9" s="134">
        <v>551593</v>
      </c>
      <c r="Q9" s="134" t="s">
        <v>337</v>
      </c>
      <c r="R9" s="134" t="s">
        <v>253</v>
      </c>
      <c r="S9" s="134" t="s">
        <v>338</v>
      </c>
      <c r="T9" s="134" t="s">
        <v>338</v>
      </c>
      <c r="U9" s="134" t="s">
        <v>254</v>
      </c>
      <c r="V9" s="134" t="s">
        <v>255</v>
      </c>
      <c r="W9" s="134">
        <v>0</v>
      </c>
      <c r="X9" s="134" t="s">
        <v>258</v>
      </c>
      <c r="Y9" s="134">
        <v>357789481</v>
      </c>
      <c r="Z9" s="134" t="s">
        <v>339</v>
      </c>
      <c r="AA9" s="134" t="s">
        <v>304</v>
      </c>
      <c r="AB9" s="146">
        <v>65000</v>
      </c>
      <c r="AC9" s="134" t="s">
        <v>330</v>
      </c>
      <c r="AD9" s="134">
        <v>24</v>
      </c>
      <c r="AE9" s="134" t="s">
        <v>306</v>
      </c>
      <c r="AF9" s="134" t="s">
        <v>340</v>
      </c>
      <c r="AG9" s="134" t="s">
        <v>341</v>
      </c>
      <c r="AH9" s="134" t="s">
        <v>256</v>
      </c>
      <c r="AI9" s="134" t="s">
        <v>342</v>
      </c>
      <c r="AJ9" s="146">
        <v>3470</v>
      </c>
      <c r="AK9" s="146">
        <v>3470</v>
      </c>
      <c r="AL9" s="134" t="s">
        <v>343</v>
      </c>
      <c r="AM9" s="146">
        <v>58058.53</v>
      </c>
      <c r="AN9" s="146">
        <v>18281.47</v>
      </c>
      <c r="AO9" s="146">
        <v>76340</v>
      </c>
      <c r="AP9" s="146">
        <v>6941.47</v>
      </c>
      <c r="AQ9" s="146">
        <v>219.53</v>
      </c>
      <c r="AR9" s="146">
        <v>7161</v>
      </c>
      <c r="AS9" s="146">
        <v>0</v>
      </c>
      <c r="AT9" s="146">
        <v>0</v>
      </c>
      <c r="AU9" s="146">
        <v>0</v>
      </c>
      <c r="AV9" s="134">
        <v>22</v>
      </c>
      <c r="AW9" s="134">
        <v>84</v>
      </c>
      <c r="AX9" s="134"/>
      <c r="AY9" s="134"/>
      <c r="AZ9" s="134"/>
      <c r="BA9" s="134"/>
      <c r="BB9" s="134" t="s">
        <v>257</v>
      </c>
      <c r="BC9" s="134"/>
      <c r="BD9" s="134"/>
      <c r="BE9" s="146">
        <v>0</v>
      </c>
      <c r="BF9" s="134" t="s">
        <v>338</v>
      </c>
      <c r="BG9" s="135"/>
      <c r="BH9" s="147" t="s">
        <v>371</v>
      </c>
      <c r="BI9" s="95" t="s">
        <v>100</v>
      </c>
      <c r="BJ9" s="131">
        <v>46210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95"/>
    </row>
    <row r="10" spans="1:69" s="137" customFormat="1" hidden="1" x14ac:dyDescent="0.35">
      <c r="A10" s="135">
        <v>6</v>
      </c>
      <c r="B10" s="134" t="s">
        <v>251</v>
      </c>
      <c r="C10" s="134" t="s">
        <v>252</v>
      </c>
      <c r="D10" s="134" t="s">
        <v>278</v>
      </c>
      <c r="E10" s="134" t="s">
        <v>279</v>
      </c>
      <c r="F10" s="134" t="s">
        <v>279</v>
      </c>
      <c r="G10" s="134" t="s">
        <v>280</v>
      </c>
      <c r="H10" s="134" t="s">
        <v>281</v>
      </c>
      <c r="I10" s="134">
        <v>39123</v>
      </c>
      <c r="J10" s="134" t="s">
        <v>324</v>
      </c>
      <c r="K10" s="134">
        <v>39123</v>
      </c>
      <c r="L10" s="134" t="s">
        <v>283</v>
      </c>
      <c r="M10" s="134" t="s">
        <v>284</v>
      </c>
      <c r="N10" s="134">
        <v>368068</v>
      </c>
      <c r="O10" s="134" t="s">
        <v>344</v>
      </c>
      <c r="P10" s="134">
        <v>543834</v>
      </c>
      <c r="Q10" s="134" t="s">
        <v>345</v>
      </c>
      <c r="R10" s="134" t="s">
        <v>253</v>
      </c>
      <c r="S10" s="134" t="s">
        <v>346</v>
      </c>
      <c r="T10" s="134" t="s">
        <v>346</v>
      </c>
      <c r="U10" s="134" t="s">
        <v>302</v>
      </c>
      <c r="V10" s="134" t="s">
        <v>255</v>
      </c>
      <c r="W10" s="134">
        <v>0</v>
      </c>
      <c r="X10" s="134" t="s">
        <v>258</v>
      </c>
      <c r="Y10" s="134">
        <v>358801344</v>
      </c>
      <c r="Z10" s="134" t="s">
        <v>347</v>
      </c>
      <c r="AA10" s="134" t="s">
        <v>348</v>
      </c>
      <c r="AB10" s="146">
        <v>53000</v>
      </c>
      <c r="AC10" s="134" t="s">
        <v>330</v>
      </c>
      <c r="AD10" s="134">
        <v>24</v>
      </c>
      <c r="AE10" s="134" t="s">
        <v>306</v>
      </c>
      <c r="AF10" s="134" t="s">
        <v>349</v>
      </c>
      <c r="AG10" s="134" t="s">
        <v>350</v>
      </c>
      <c r="AH10" s="134" t="s">
        <v>256</v>
      </c>
      <c r="AI10" s="134" t="s">
        <v>351</v>
      </c>
      <c r="AJ10" s="146">
        <v>2820</v>
      </c>
      <c r="AK10" s="146">
        <v>2820</v>
      </c>
      <c r="AL10" s="134" t="s">
        <v>335</v>
      </c>
      <c r="AM10" s="146">
        <v>40048.74</v>
      </c>
      <c r="AN10" s="146">
        <v>13531.26</v>
      </c>
      <c r="AO10" s="146">
        <v>53580</v>
      </c>
      <c r="AP10" s="146">
        <v>12951.26</v>
      </c>
      <c r="AQ10" s="146">
        <v>795.74</v>
      </c>
      <c r="AR10" s="146">
        <v>13747</v>
      </c>
      <c r="AS10" s="146">
        <v>0</v>
      </c>
      <c r="AT10" s="146">
        <v>0</v>
      </c>
      <c r="AU10" s="146">
        <v>0</v>
      </c>
      <c r="AV10" s="134">
        <v>19</v>
      </c>
      <c r="AW10" s="134">
        <v>80</v>
      </c>
      <c r="AX10" s="134"/>
      <c r="AY10" s="134"/>
      <c r="AZ10" s="134"/>
      <c r="BA10" s="134"/>
      <c r="BB10" s="134" t="s">
        <v>257</v>
      </c>
      <c r="BC10" s="134"/>
      <c r="BD10" s="134"/>
      <c r="BE10" s="146">
        <v>0</v>
      </c>
      <c r="BF10" s="134" t="s">
        <v>346</v>
      </c>
      <c r="BG10" s="135"/>
      <c r="BH10" s="147" t="s">
        <v>371</v>
      </c>
      <c r="BI10" s="95" t="s">
        <v>100</v>
      </c>
      <c r="BJ10" s="131">
        <v>46210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95"/>
    </row>
    <row r="11" spans="1:69" s="137" customFormat="1" hidden="1" x14ac:dyDescent="0.35">
      <c r="A11" s="135">
        <v>7</v>
      </c>
      <c r="B11" s="134" t="s">
        <v>251</v>
      </c>
      <c r="C11" s="134" t="s">
        <v>252</v>
      </c>
      <c r="D11" s="134" t="s">
        <v>278</v>
      </c>
      <c r="E11" s="134" t="s">
        <v>279</v>
      </c>
      <c r="F11" s="134" t="s">
        <v>279</v>
      </c>
      <c r="G11" s="134" t="s">
        <v>280</v>
      </c>
      <c r="H11" s="134" t="s">
        <v>281</v>
      </c>
      <c r="I11" s="134">
        <v>230934</v>
      </c>
      <c r="J11" s="134" t="s">
        <v>352</v>
      </c>
      <c r="K11" s="134">
        <v>230934</v>
      </c>
      <c r="L11" s="134" t="s">
        <v>297</v>
      </c>
      <c r="M11" s="134" t="s">
        <v>298</v>
      </c>
      <c r="N11" s="134">
        <v>547623</v>
      </c>
      <c r="O11" s="134" t="s">
        <v>353</v>
      </c>
      <c r="P11" s="134">
        <v>910485</v>
      </c>
      <c r="Q11" s="134" t="s">
        <v>354</v>
      </c>
      <c r="R11" s="134" t="s">
        <v>253</v>
      </c>
      <c r="S11" s="134" t="s">
        <v>355</v>
      </c>
      <c r="T11" s="134" t="s">
        <v>355</v>
      </c>
      <c r="U11" s="134" t="s">
        <v>302</v>
      </c>
      <c r="V11" s="134" t="s">
        <v>255</v>
      </c>
      <c r="W11" s="134">
        <v>0</v>
      </c>
      <c r="X11" s="134" t="s">
        <v>258</v>
      </c>
      <c r="Y11" s="134">
        <v>359369660</v>
      </c>
      <c r="Z11" s="134" t="s">
        <v>356</v>
      </c>
      <c r="AA11" s="134" t="s">
        <v>357</v>
      </c>
      <c r="AB11" s="146">
        <v>40000</v>
      </c>
      <c r="AC11" s="134" t="s">
        <v>358</v>
      </c>
      <c r="AD11" s="134">
        <v>24</v>
      </c>
      <c r="AE11" s="134" t="s">
        <v>359</v>
      </c>
      <c r="AF11" s="134" t="s">
        <v>360</v>
      </c>
      <c r="AG11" s="134" t="s">
        <v>361</v>
      </c>
      <c r="AH11" s="134" t="s">
        <v>362</v>
      </c>
      <c r="AI11" s="134" t="s">
        <v>363</v>
      </c>
      <c r="AJ11" s="146">
        <v>2130</v>
      </c>
      <c r="AK11" s="146">
        <v>2130</v>
      </c>
      <c r="AL11" s="134" t="s">
        <v>364</v>
      </c>
      <c r="AM11" s="146">
        <v>18020.72</v>
      </c>
      <c r="AN11" s="146">
        <v>7539.28</v>
      </c>
      <c r="AO11" s="146">
        <v>25560</v>
      </c>
      <c r="AP11" s="146">
        <v>21979.279999999999</v>
      </c>
      <c r="AQ11" s="146">
        <v>2983.72</v>
      </c>
      <c r="AR11" s="146">
        <v>24963</v>
      </c>
      <c r="AS11" s="146">
        <v>0</v>
      </c>
      <c r="AT11" s="146">
        <v>0</v>
      </c>
      <c r="AU11" s="146">
        <v>0</v>
      </c>
      <c r="AV11" s="134">
        <v>12</v>
      </c>
      <c r="AW11" s="134">
        <v>324</v>
      </c>
      <c r="AX11" s="134"/>
      <c r="AY11" s="134"/>
      <c r="AZ11" s="134"/>
      <c r="BA11" s="134"/>
      <c r="BB11" s="134" t="s">
        <v>257</v>
      </c>
      <c r="BC11" s="134"/>
      <c r="BD11" s="134"/>
      <c r="BE11" s="146">
        <v>0</v>
      </c>
      <c r="BF11" s="134" t="s">
        <v>355</v>
      </c>
      <c r="BG11" s="135"/>
      <c r="BH11" s="147" t="s">
        <v>371</v>
      </c>
      <c r="BI11" s="95" t="s">
        <v>100</v>
      </c>
      <c r="BJ11" s="131">
        <v>46210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95"/>
    </row>
    <row r="12" spans="1:69" s="137" customFormat="1" hidden="1" x14ac:dyDescent="0.35">
      <c r="A12" s="135">
        <v>8</v>
      </c>
      <c r="B12" s="134" t="s">
        <v>251</v>
      </c>
      <c r="C12" s="134" t="s">
        <v>252</v>
      </c>
      <c r="D12" s="134" t="s">
        <v>278</v>
      </c>
      <c r="E12" s="134" t="s">
        <v>279</v>
      </c>
      <c r="F12" s="134" t="s">
        <v>279</v>
      </c>
      <c r="G12" s="134" t="s">
        <v>280</v>
      </c>
      <c r="H12" s="134" t="s">
        <v>281</v>
      </c>
      <c r="I12" s="134">
        <v>230934</v>
      </c>
      <c r="J12" s="134" t="s">
        <v>352</v>
      </c>
      <c r="K12" s="134">
        <v>230934</v>
      </c>
      <c r="L12" s="134" t="s">
        <v>297</v>
      </c>
      <c r="M12" s="134" t="s">
        <v>298</v>
      </c>
      <c r="N12" s="134">
        <v>547623</v>
      </c>
      <c r="O12" s="134" t="s">
        <v>353</v>
      </c>
      <c r="P12" s="134">
        <v>910485</v>
      </c>
      <c r="Q12" s="134" t="s">
        <v>354</v>
      </c>
      <c r="R12" s="134" t="s">
        <v>253</v>
      </c>
      <c r="S12" s="134" t="s">
        <v>365</v>
      </c>
      <c r="T12" s="134" t="s">
        <v>365</v>
      </c>
      <c r="U12" s="134" t="s">
        <v>254</v>
      </c>
      <c r="V12" s="134" t="s">
        <v>255</v>
      </c>
      <c r="W12" s="134">
        <v>0</v>
      </c>
      <c r="X12" s="134" t="s">
        <v>258</v>
      </c>
      <c r="Y12" s="134">
        <v>359437898</v>
      </c>
      <c r="Z12" s="134" t="s">
        <v>366</v>
      </c>
      <c r="AA12" s="134" t="s">
        <v>367</v>
      </c>
      <c r="AB12" s="146">
        <v>60000</v>
      </c>
      <c r="AC12" s="134" t="s">
        <v>358</v>
      </c>
      <c r="AD12" s="134">
        <v>24</v>
      </c>
      <c r="AE12" s="134" t="s">
        <v>306</v>
      </c>
      <c r="AF12" s="134" t="s">
        <v>368</v>
      </c>
      <c r="AG12" s="134" t="s">
        <v>369</v>
      </c>
      <c r="AH12" s="134" t="s">
        <v>256</v>
      </c>
      <c r="AI12" s="134" t="s">
        <v>370</v>
      </c>
      <c r="AJ12" s="146">
        <v>3180</v>
      </c>
      <c r="AK12" s="146">
        <v>3180</v>
      </c>
      <c r="AL12" s="134" t="s">
        <v>364</v>
      </c>
      <c r="AM12" s="146">
        <v>20959.37</v>
      </c>
      <c r="AN12" s="146">
        <v>10840.63</v>
      </c>
      <c r="AO12" s="146">
        <v>31800</v>
      </c>
      <c r="AP12" s="146">
        <v>39040.629999999997</v>
      </c>
      <c r="AQ12" s="146">
        <v>6252.37</v>
      </c>
      <c r="AR12" s="146">
        <v>45293</v>
      </c>
      <c r="AS12" s="146">
        <v>0</v>
      </c>
      <c r="AT12" s="146">
        <v>0</v>
      </c>
      <c r="AU12" s="146">
        <v>0</v>
      </c>
      <c r="AV12" s="134">
        <v>10</v>
      </c>
      <c r="AW12" s="134">
        <v>113</v>
      </c>
      <c r="AX12" s="134"/>
      <c r="AY12" s="134"/>
      <c r="AZ12" s="134"/>
      <c r="BA12" s="134"/>
      <c r="BB12" s="134" t="s">
        <v>257</v>
      </c>
      <c r="BC12" s="134"/>
      <c r="BD12" s="134"/>
      <c r="BE12" s="146">
        <v>0</v>
      </c>
      <c r="BF12" s="134" t="s">
        <v>365</v>
      </c>
      <c r="BG12" s="135"/>
      <c r="BH12" s="147" t="s">
        <v>371</v>
      </c>
      <c r="BI12" s="95" t="s">
        <v>100</v>
      </c>
      <c r="BJ12" s="131">
        <v>46210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95"/>
    </row>
    <row r="13" spans="1:69" s="137" customFormat="1" ht="52" hidden="1" x14ac:dyDescent="0.3">
      <c r="A13" s="135">
        <v>9</v>
      </c>
      <c r="B13" s="134" t="s">
        <v>251</v>
      </c>
      <c r="C13" s="134" t="s">
        <v>252</v>
      </c>
      <c r="D13" s="134" t="s">
        <v>278</v>
      </c>
      <c r="E13" s="134" t="s">
        <v>279</v>
      </c>
      <c r="F13" s="134" t="s">
        <v>279</v>
      </c>
      <c r="G13" s="134" t="s">
        <v>280</v>
      </c>
      <c r="H13" s="134" t="s">
        <v>281</v>
      </c>
      <c r="I13" s="134">
        <v>39123</v>
      </c>
      <c r="J13" s="134" t="s">
        <v>324</v>
      </c>
      <c r="K13" s="134">
        <v>39123</v>
      </c>
      <c r="L13" s="134" t="s">
        <v>297</v>
      </c>
      <c r="M13" s="134" t="s">
        <v>298</v>
      </c>
      <c r="N13" s="134">
        <v>547536</v>
      </c>
      <c r="O13" s="134" t="s">
        <v>376</v>
      </c>
      <c r="P13" s="134">
        <v>550241</v>
      </c>
      <c r="Q13" s="134" t="s">
        <v>377</v>
      </c>
      <c r="R13" s="134" t="s">
        <v>253</v>
      </c>
      <c r="S13" s="134" t="s">
        <v>378</v>
      </c>
      <c r="T13" s="134" t="s">
        <v>378</v>
      </c>
      <c r="U13" s="134" t="s">
        <v>315</v>
      </c>
      <c r="V13" s="134" t="s">
        <v>255</v>
      </c>
      <c r="W13" s="134">
        <v>0</v>
      </c>
      <c r="X13" s="134" t="s">
        <v>288</v>
      </c>
      <c r="Y13" s="134">
        <v>356298365</v>
      </c>
      <c r="Z13" s="134" t="s">
        <v>379</v>
      </c>
      <c r="AA13" s="134" t="s">
        <v>380</v>
      </c>
      <c r="AB13" s="146">
        <v>52000</v>
      </c>
      <c r="AC13" s="134" t="s">
        <v>330</v>
      </c>
      <c r="AD13" s="134">
        <v>24</v>
      </c>
      <c r="AE13" s="134" t="s">
        <v>259</v>
      </c>
      <c r="AF13" s="134" t="s">
        <v>381</v>
      </c>
      <c r="AG13" s="134" t="s">
        <v>382</v>
      </c>
      <c r="AH13" s="134" t="s">
        <v>256</v>
      </c>
      <c r="AI13" s="134" t="s">
        <v>383</v>
      </c>
      <c r="AJ13" s="146">
        <v>2780</v>
      </c>
      <c r="AK13" s="146">
        <v>2780</v>
      </c>
      <c r="AL13" s="134" t="s">
        <v>384</v>
      </c>
      <c r="AM13" s="146">
        <v>33994.53</v>
      </c>
      <c r="AN13" s="146">
        <v>13265.47</v>
      </c>
      <c r="AO13" s="146">
        <v>47260</v>
      </c>
      <c r="AP13" s="146">
        <v>18005.47</v>
      </c>
      <c r="AQ13" s="146">
        <v>1527.53</v>
      </c>
      <c r="AR13" s="146">
        <v>19533</v>
      </c>
      <c r="AS13" s="146">
        <v>18005.47</v>
      </c>
      <c r="AT13" s="146">
        <v>1527.53</v>
      </c>
      <c r="AU13" s="146">
        <v>19533</v>
      </c>
      <c r="AV13" s="134">
        <v>26</v>
      </c>
      <c r="AW13" s="134">
        <v>83</v>
      </c>
      <c r="AX13" s="134"/>
      <c r="AY13" s="134"/>
      <c r="AZ13" s="134"/>
      <c r="BA13" s="134"/>
      <c r="BB13" s="134" t="s">
        <v>257</v>
      </c>
      <c r="BC13" s="134"/>
      <c r="BD13" s="134"/>
      <c r="BE13" s="146">
        <v>0</v>
      </c>
      <c r="BF13" s="134" t="s">
        <v>378</v>
      </c>
      <c r="BG13" s="135"/>
      <c r="BH13" s="131" t="s">
        <v>265</v>
      </c>
      <c r="BI13" s="95" t="s">
        <v>100</v>
      </c>
      <c r="BJ13" s="131">
        <v>46196</v>
      </c>
      <c r="BK13" s="94" t="s">
        <v>103</v>
      </c>
      <c r="BL13" s="95" t="s">
        <v>108</v>
      </c>
      <c r="BM13" s="96" t="s">
        <v>180</v>
      </c>
      <c r="BN13" s="144" t="s">
        <v>221</v>
      </c>
      <c r="BO13" s="94">
        <v>0</v>
      </c>
      <c r="BP13" s="42"/>
      <c r="BQ13" s="148" t="s">
        <v>385</v>
      </c>
    </row>
    <row r="14" spans="1:69" s="137" customFormat="1" x14ac:dyDescent="0.35">
      <c r="A14" s="135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2"/>
      <c r="AC14" s="141"/>
      <c r="AD14" s="141"/>
      <c r="AE14" s="141"/>
      <c r="AF14" s="141"/>
      <c r="AG14" s="141"/>
      <c r="AH14" s="141"/>
      <c r="AI14" s="141"/>
      <c r="AJ14" s="142"/>
      <c r="AK14" s="142"/>
      <c r="AL14" s="141"/>
      <c r="AM14" s="142"/>
      <c r="AN14" s="142"/>
      <c r="AO14" s="142"/>
      <c r="AP14" s="142"/>
      <c r="AQ14" s="142"/>
      <c r="AR14" s="142"/>
      <c r="AS14" s="142"/>
      <c r="AT14" s="142"/>
      <c r="AU14" s="142"/>
      <c r="AV14" s="141"/>
      <c r="AW14" s="141"/>
      <c r="AX14" s="134"/>
      <c r="AY14" s="134"/>
      <c r="AZ14" s="134"/>
      <c r="BA14" s="134"/>
      <c r="BB14" s="134"/>
      <c r="BC14" s="134"/>
      <c r="BD14" s="141"/>
      <c r="BE14" s="142"/>
      <c r="BF14" s="141"/>
      <c r="BG14" s="135"/>
      <c r="BH14" s="131"/>
      <c r="BI14" s="95"/>
      <c r="BJ14" s="131"/>
      <c r="BK14" s="94"/>
      <c r="BL14" s="95"/>
      <c r="BM14" s="96"/>
      <c r="BN14" s="94"/>
      <c r="BO14" s="94"/>
      <c r="BP14" s="42"/>
      <c r="BQ14" s="49"/>
    </row>
    <row r="15" spans="1:69" s="137" customFormat="1" x14ac:dyDescent="0.35">
      <c r="A15" s="135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2"/>
      <c r="AC15" s="141"/>
      <c r="AD15" s="141"/>
      <c r="AE15" s="141"/>
      <c r="AF15" s="141"/>
      <c r="AG15" s="141"/>
      <c r="AH15" s="141"/>
      <c r="AI15" s="141"/>
      <c r="AJ15" s="142"/>
      <c r="AK15" s="142"/>
      <c r="AL15" s="141"/>
      <c r="AM15" s="142"/>
      <c r="AN15" s="142"/>
      <c r="AO15" s="142"/>
      <c r="AP15" s="142"/>
      <c r="AQ15" s="142"/>
      <c r="AR15" s="142"/>
      <c r="AS15" s="142"/>
      <c r="AT15" s="142"/>
      <c r="AU15" s="142"/>
      <c r="AV15" s="141"/>
      <c r="AW15" s="141"/>
      <c r="AX15" s="134"/>
      <c r="AY15" s="134"/>
      <c r="AZ15" s="134"/>
      <c r="BA15" s="134"/>
      <c r="BB15" s="134"/>
      <c r="BC15" s="134"/>
      <c r="BD15" s="141"/>
      <c r="BE15" s="142"/>
      <c r="BF15" s="141"/>
      <c r="BG15" s="135"/>
      <c r="BH15" s="131"/>
      <c r="BI15" s="95"/>
      <c r="BJ15" s="131"/>
      <c r="BK15" s="94"/>
      <c r="BL15" s="95"/>
      <c r="BM15" s="96"/>
      <c r="BN15" s="94"/>
      <c r="BO15" s="94"/>
      <c r="BP15" s="42"/>
      <c r="BQ15" s="49"/>
    </row>
    <row r="16" spans="1:69" x14ac:dyDescent="0.35">
      <c r="A16" s="130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5"/>
      <c r="AC16" s="124"/>
      <c r="AD16" s="124"/>
      <c r="AE16" s="124"/>
      <c r="AF16" s="124"/>
      <c r="AG16" s="124"/>
      <c r="AH16" s="124"/>
      <c r="AI16" s="124"/>
      <c r="AJ16" s="125"/>
      <c r="AK16" s="125"/>
      <c r="AL16" s="124"/>
      <c r="AM16" s="125"/>
      <c r="AN16" s="125"/>
      <c r="AO16" s="125"/>
      <c r="AP16" s="125"/>
      <c r="AQ16" s="125"/>
      <c r="AR16" s="125"/>
      <c r="AS16" s="125"/>
      <c r="AT16" s="125"/>
      <c r="AU16" s="125"/>
      <c r="AV16" s="124"/>
      <c r="AW16" s="124"/>
      <c r="AX16" s="124"/>
      <c r="AY16" s="124"/>
      <c r="AZ16" s="124"/>
      <c r="BA16" s="124"/>
      <c r="BB16" s="124"/>
      <c r="BC16" s="124"/>
      <c r="BD16" s="124"/>
      <c r="BE16" s="125"/>
      <c r="BF16" s="124"/>
      <c r="BG16" s="124"/>
      <c r="BH16" s="124"/>
      <c r="BI16" s="95"/>
      <c r="BJ16" s="121"/>
      <c r="BK16" s="94"/>
      <c r="BL16" s="95"/>
      <c r="BM16" s="96"/>
      <c r="BN16" s="94"/>
      <c r="BO16" s="94"/>
      <c r="BP16" s="42"/>
      <c r="BQ16" s="120"/>
    </row>
    <row r="17" spans="1:69" x14ac:dyDescent="0.35">
      <c r="A17" s="130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5"/>
      <c r="AC17" s="124"/>
      <c r="AD17" s="124"/>
      <c r="AE17" s="124"/>
      <c r="AF17" s="124"/>
      <c r="AG17" s="124"/>
      <c r="AH17" s="124"/>
      <c r="AI17" s="124"/>
      <c r="AJ17" s="125"/>
      <c r="AK17" s="125"/>
      <c r="AL17" s="124"/>
      <c r="AM17" s="125"/>
      <c r="AN17" s="125"/>
      <c r="AO17" s="125"/>
      <c r="AP17" s="125"/>
      <c r="AQ17" s="125"/>
      <c r="AR17" s="125"/>
      <c r="AS17" s="125"/>
      <c r="AT17" s="125"/>
      <c r="AU17" s="125"/>
      <c r="AV17" s="124"/>
      <c r="AW17" s="124"/>
      <c r="AX17" s="124"/>
      <c r="AY17" s="124"/>
      <c r="AZ17" s="124"/>
      <c r="BA17" s="124"/>
      <c r="BB17" s="124"/>
      <c r="BC17" s="124"/>
      <c r="BD17" s="124"/>
      <c r="BE17" s="125"/>
      <c r="BF17" s="124"/>
      <c r="BG17" s="124"/>
      <c r="BH17" s="124"/>
      <c r="BI17" s="95"/>
      <c r="BJ17" s="121"/>
      <c r="BK17" s="94"/>
      <c r="BL17" s="95"/>
      <c r="BM17" s="96"/>
      <c r="BN17" s="94"/>
      <c r="BO17" s="94"/>
      <c r="BP17" s="42"/>
      <c r="BQ17" s="120"/>
    </row>
    <row r="18" spans="1:69" x14ac:dyDescent="0.35">
      <c r="A18" s="130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5"/>
      <c r="AC18" s="124"/>
      <c r="AD18" s="124"/>
      <c r="AE18" s="124"/>
      <c r="AF18" s="124"/>
      <c r="AG18" s="124"/>
      <c r="AH18" s="124"/>
      <c r="AI18" s="124"/>
      <c r="AJ18" s="125"/>
      <c r="AK18" s="125"/>
      <c r="AL18" s="124"/>
      <c r="AM18" s="125"/>
      <c r="AN18" s="125"/>
      <c r="AO18" s="125"/>
      <c r="AP18" s="125"/>
      <c r="AQ18" s="125"/>
      <c r="AR18" s="125"/>
      <c r="AS18" s="125"/>
      <c r="AT18" s="125"/>
      <c r="AU18" s="125"/>
      <c r="AV18" s="124"/>
      <c r="AW18" s="124"/>
      <c r="AX18" s="124"/>
      <c r="AY18" s="124"/>
      <c r="AZ18" s="124"/>
      <c r="BA18" s="124"/>
      <c r="BB18" s="124"/>
      <c r="BC18" s="124"/>
      <c r="BD18" s="124"/>
      <c r="BE18" s="125"/>
      <c r="BF18" s="124"/>
      <c r="BG18" s="124"/>
      <c r="BH18" s="124"/>
      <c r="BI18" s="95"/>
      <c r="BJ18" s="123"/>
      <c r="BK18" s="94"/>
      <c r="BL18" s="95"/>
      <c r="BM18" s="96"/>
      <c r="BN18" s="94"/>
      <c r="BO18" s="94"/>
      <c r="BP18" s="42"/>
      <c r="BQ18" s="120"/>
    </row>
    <row r="19" spans="1:69" x14ac:dyDescent="0.35">
      <c r="A19" s="130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5"/>
      <c r="AC19" s="124"/>
      <c r="AD19" s="124"/>
      <c r="AE19" s="124"/>
      <c r="AF19" s="124"/>
      <c r="AG19" s="124"/>
      <c r="AH19" s="124"/>
      <c r="AI19" s="124"/>
      <c r="AJ19" s="125"/>
      <c r="AK19" s="125"/>
      <c r="AL19" s="124"/>
      <c r="AM19" s="125"/>
      <c r="AN19" s="125"/>
      <c r="AO19" s="125"/>
      <c r="AP19" s="125"/>
      <c r="AQ19" s="125"/>
      <c r="AR19" s="125"/>
      <c r="AS19" s="125"/>
      <c r="AT19" s="125"/>
      <c r="AU19" s="125"/>
      <c r="AV19" s="124"/>
      <c r="AW19" s="124"/>
      <c r="AX19" s="124"/>
      <c r="AY19" s="124"/>
      <c r="AZ19" s="124"/>
      <c r="BA19" s="124"/>
      <c r="BB19" s="124"/>
      <c r="BC19" s="124"/>
      <c r="BD19" s="124"/>
      <c r="BE19" s="125"/>
      <c r="BF19" s="124"/>
      <c r="BG19" s="124"/>
      <c r="BH19" s="124"/>
      <c r="BI19" s="95"/>
      <c r="BJ19" s="123"/>
      <c r="BK19" s="94"/>
      <c r="BL19" s="95"/>
      <c r="BM19" s="96"/>
      <c r="BN19" s="94"/>
      <c r="BO19" s="94"/>
      <c r="BP19" s="42"/>
      <c r="BQ19" s="120"/>
    </row>
    <row r="20" spans="1:69" x14ac:dyDescent="0.35">
      <c r="A20" s="130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5"/>
      <c r="AC20" s="124"/>
      <c r="AD20" s="124"/>
      <c r="AE20" s="124"/>
      <c r="AF20" s="124"/>
      <c r="AG20" s="124"/>
      <c r="AH20" s="124"/>
      <c r="AI20" s="124"/>
      <c r="AJ20" s="125"/>
      <c r="AK20" s="125"/>
      <c r="AL20" s="124"/>
      <c r="AM20" s="125"/>
      <c r="AN20" s="125"/>
      <c r="AO20" s="125"/>
      <c r="AP20" s="125"/>
      <c r="AQ20" s="125"/>
      <c r="AR20" s="125"/>
      <c r="AS20" s="125"/>
      <c r="AT20" s="125"/>
      <c r="AU20" s="125"/>
      <c r="AV20" s="124"/>
      <c r="AW20" s="124"/>
      <c r="AX20" s="124"/>
      <c r="AY20" s="124"/>
      <c r="AZ20" s="124"/>
      <c r="BA20" s="124"/>
      <c r="BB20" s="124"/>
      <c r="BC20" s="124"/>
      <c r="BD20" s="124"/>
      <c r="BE20" s="125"/>
      <c r="BF20" s="124"/>
      <c r="BG20" s="124"/>
      <c r="BH20" s="124"/>
      <c r="BI20" s="95"/>
      <c r="BJ20" s="121"/>
      <c r="BK20" s="94"/>
      <c r="BL20" s="95"/>
      <c r="BM20" s="96"/>
      <c r="BN20" s="94"/>
      <c r="BO20" s="94"/>
      <c r="BP20" s="42"/>
      <c r="BQ20" s="120"/>
    </row>
    <row r="21" spans="1:69" x14ac:dyDescent="0.35">
      <c r="A21" s="130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5"/>
      <c r="AC21" s="124"/>
      <c r="AD21" s="124"/>
      <c r="AE21" s="124"/>
      <c r="AF21" s="124"/>
      <c r="AG21" s="124"/>
      <c r="AH21" s="124"/>
      <c r="AI21" s="124"/>
      <c r="AJ21" s="125"/>
      <c r="AK21" s="125"/>
      <c r="AL21" s="124"/>
      <c r="AM21" s="125"/>
      <c r="AN21" s="125"/>
      <c r="AO21" s="125"/>
      <c r="AP21" s="125"/>
      <c r="AQ21" s="125"/>
      <c r="AR21" s="125"/>
      <c r="AS21" s="125"/>
      <c r="AT21" s="125"/>
      <c r="AU21" s="125"/>
      <c r="AV21" s="124"/>
      <c r="AW21" s="124"/>
      <c r="AX21" s="124"/>
      <c r="AY21" s="124"/>
      <c r="AZ21" s="124"/>
      <c r="BA21" s="124"/>
      <c r="BB21" s="124"/>
      <c r="BC21" s="124"/>
      <c r="BD21" s="124"/>
      <c r="BE21" s="125"/>
      <c r="BF21" s="124"/>
      <c r="BG21" s="124"/>
      <c r="BH21" s="124"/>
      <c r="BI21" s="95"/>
      <c r="BJ21" s="121"/>
      <c r="BK21" s="94"/>
      <c r="BL21" s="95"/>
      <c r="BM21" s="96"/>
      <c r="BN21" s="94"/>
      <c r="BO21" s="94"/>
      <c r="BP21" s="42"/>
      <c r="BQ21" s="120"/>
    </row>
    <row r="22" spans="1:69" x14ac:dyDescent="0.35">
      <c r="A22" s="130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5"/>
      <c r="AC22" s="124"/>
      <c r="AD22" s="124"/>
      <c r="AE22" s="124"/>
      <c r="AF22" s="124"/>
      <c r="AG22" s="124"/>
      <c r="AH22" s="124"/>
      <c r="AI22" s="124"/>
      <c r="AJ22" s="125"/>
      <c r="AK22" s="125"/>
      <c r="AL22" s="124"/>
      <c r="AM22" s="125"/>
      <c r="AN22" s="125"/>
      <c r="AO22" s="125"/>
      <c r="AP22" s="125"/>
      <c r="AQ22" s="125"/>
      <c r="AR22" s="125"/>
      <c r="AS22" s="125"/>
      <c r="AT22" s="125"/>
      <c r="AU22" s="125"/>
      <c r="AV22" s="124"/>
      <c r="AW22" s="124"/>
      <c r="AX22" s="124"/>
      <c r="AY22" s="124"/>
      <c r="AZ22" s="124"/>
      <c r="BA22" s="124"/>
      <c r="BB22" s="124"/>
      <c r="BC22" s="124"/>
      <c r="BD22" s="124"/>
      <c r="BE22" s="125"/>
      <c r="BF22" s="124"/>
      <c r="BG22" s="124"/>
      <c r="BH22" s="124"/>
      <c r="BI22" s="95"/>
      <c r="BJ22" s="121"/>
      <c r="BK22" s="94"/>
      <c r="BL22" s="95"/>
      <c r="BM22" s="96"/>
      <c r="BN22" s="94"/>
      <c r="BO22" s="94"/>
      <c r="BP22" s="42"/>
      <c r="BQ22" s="120"/>
    </row>
    <row r="23" spans="1:69" x14ac:dyDescent="0.35">
      <c r="A23" s="130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5"/>
      <c r="AC23" s="124"/>
      <c r="AD23" s="124"/>
      <c r="AE23" s="124"/>
      <c r="AF23" s="124"/>
      <c r="AG23" s="124"/>
      <c r="AH23" s="124"/>
      <c r="AI23" s="124"/>
      <c r="AJ23" s="125"/>
      <c r="AK23" s="125"/>
      <c r="AL23" s="124"/>
      <c r="AM23" s="125"/>
      <c r="AN23" s="125"/>
      <c r="AO23" s="125"/>
      <c r="AP23" s="125"/>
      <c r="AQ23" s="125"/>
      <c r="AR23" s="125"/>
      <c r="AS23" s="125"/>
      <c r="AT23" s="125"/>
      <c r="AU23" s="125"/>
      <c r="AV23" s="124"/>
      <c r="AW23" s="124"/>
      <c r="AX23" s="124"/>
      <c r="AY23" s="124"/>
      <c r="AZ23" s="124"/>
      <c r="BA23" s="124"/>
      <c r="BB23" s="124"/>
      <c r="BC23" s="124"/>
      <c r="BD23" s="124"/>
      <c r="BE23" s="125"/>
      <c r="BF23" s="124"/>
      <c r="BG23" s="124"/>
      <c r="BH23" s="124"/>
      <c r="BI23" s="95"/>
      <c r="BJ23" s="123"/>
      <c r="BK23" s="94"/>
      <c r="BL23" s="95"/>
      <c r="BM23" s="96"/>
      <c r="BN23" s="94"/>
      <c r="BO23" s="94"/>
      <c r="BP23" s="42"/>
      <c r="BQ23" s="120"/>
    </row>
    <row r="24" spans="1:69" x14ac:dyDescent="0.35">
      <c r="A24" s="130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5"/>
      <c r="AC24" s="124"/>
      <c r="AD24" s="124"/>
      <c r="AE24" s="124"/>
      <c r="AF24" s="124"/>
      <c r="AG24" s="124"/>
      <c r="AH24" s="124"/>
      <c r="AI24" s="124"/>
      <c r="AJ24" s="125"/>
      <c r="AK24" s="125"/>
      <c r="AL24" s="124"/>
      <c r="AM24" s="125"/>
      <c r="AN24" s="125"/>
      <c r="AO24" s="125"/>
      <c r="AP24" s="125"/>
      <c r="AQ24" s="125"/>
      <c r="AR24" s="125"/>
      <c r="AS24" s="125"/>
      <c r="AT24" s="125"/>
      <c r="AU24" s="125"/>
      <c r="AV24" s="124"/>
      <c r="AW24" s="124"/>
      <c r="AX24" s="124"/>
      <c r="AY24" s="124"/>
      <c r="AZ24" s="124"/>
      <c r="BA24" s="124"/>
      <c r="BB24" s="124"/>
      <c r="BC24" s="124"/>
      <c r="BD24" s="124"/>
      <c r="BE24" s="125"/>
      <c r="BF24" s="124"/>
      <c r="BG24" s="124"/>
      <c r="BH24" s="124"/>
      <c r="BI24" s="95"/>
      <c r="BJ24" s="123"/>
      <c r="BK24" s="94"/>
      <c r="BL24" s="95"/>
      <c r="BM24" s="96"/>
      <c r="BN24" s="94"/>
      <c r="BO24" s="94"/>
      <c r="BP24" s="42"/>
      <c r="BQ24" s="120"/>
    </row>
    <row r="25" spans="1:69" x14ac:dyDescent="0.35">
      <c r="A25" s="130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5"/>
      <c r="AC25" s="124"/>
      <c r="AD25" s="124"/>
      <c r="AE25" s="124"/>
      <c r="AF25" s="124"/>
      <c r="AG25" s="124"/>
      <c r="AH25" s="124"/>
      <c r="AI25" s="124"/>
      <c r="AJ25" s="125"/>
      <c r="AK25" s="125"/>
      <c r="AL25" s="124"/>
      <c r="AM25" s="125"/>
      <c r="AN25" s="125"/>
      <c r="AO25" s="125"/>
      <c r="AP25" s="125"/>
      <c r="AQ25" s="125"/>
      <c r="AR25" s="125"/>
      <c r="AS25" s="125"/>
      <c r="AT25" s="125"/>
      <c r="AU25" s="125"/>
      <c r="AV25" s="124"/>
      <c r="AW25" s="124"/>
      <c r="AX25" s="124"/>
      <c r="AY25" s="124"/>
      <c r="AZ25" s="124"/>
      <c r="BA25" s="124"/>
      <c r="BB25" s="124"/>
      <c r="BC25" s="124"/>
      <c r="BD25" s="124"/>
      <c r="BE25" s="125"/>
      <c r="BF25" s="124"/>
      <c r="BG25" s="124"/>
      <c r="BH25" s="124"/>
      <c r="BI25" s="95"/>
      <c r="BJ25" s="121"/>
      <c r="BK25" s="94"/>
      <c r="BL25" s="95"/>
      <c r="BM25" s="96"/>
      <c r="BN25" s="94"/>
      <c r="BO25" s="94"/>
      <c r="BP25" s="42"/>
      <c r="BQ25" s="120"/>
    </row>
    <row r="26" spans="1:69" x14ac:dyDescent="0.35">
      <c r="A26" s="130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  <c r="AC26" s="124"/>
      <c r="AD26" s="124"/>
      <c r="AE26" s="124"/>
      <c r="AF26" s="124"/>
      <c r="AG26" s="124"/>
      <c r="AH26" s="124"/>
      <c r="AI26" s="124"/>
      <c r="AJ26" s="125"/>
      <c r="AK26" s="125"/>
      <c r="AL26" s="124"/>
      <c r="AM26" s="125"/>
      <c r="AN26" s="125"/>
      <c r="AO26" s="125"/>
      <c r="AP26" s="125"/>
      <c r="AQ26" s="125"/>
      <c r="AR26" s="125"/>
      <c r="AS26" s="125"/>
      <c r="AT26" s="125"/>
      <c r="AU26" s="125"/>
      <c r="AV26" s="124"/>
      <c r="AW26" s="124"/>
      <c r="AX26" s="124"/>
      <c r="AY26" s="124"/>
      <c r="AZ26" s="124"/>
      <c r="BA26" s="124"/>
      <c r="BB26" s="124"/>
      <c r="BC26" s="124"/>
      <c r="BD26" s="124"/>
      <c r="BE26" s="125"/>
      <c r="BF26" s="124"/>
      <c r="BG26" s="124"/>
      <c r="BH26" s="124"/>
      <c r="BI26" s="95"/>
      <c r="BJ26" s="121"/>
      <c r="BK26" s="94"/>
      <c r="BL26" s="95"/>
      <c r="BM26" s="96"/>
      <c r="BN26" s="94"/>
      <c r="BO26" s="94"/>
      <c r="BP26" s="42"/>
      <c r="BQ26" s="120"/>
    </row>
    <row r="27" spans="1:69" x14ac:dyDescent="0.35">
      <c r="A27" s="130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24"/>
      <c r="BG27" s="124"/>
      <c r="BH27" s="124"/>
      <c r="BI27" s="95"/>
      <c r="BJ27" s="121"/>
      <c r="BK27" s="94"/>
      <c r="BL27" s="95"/>
      <c r="BM27" s="96"/>
      <c r="BN27" s="94"/>
      <c r="BO27" s="94"/>
      <c r="BP27" s="42"/>
      <c r="BQ27" s="120"/>
    </row>
    <row r="28" spans="1:69" x14ac:dyDescent="0.35">
      <c r="A28" s="130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24"/>
      <c r="BD28" s="124"/>
      <c r="BE28" s="125"/>
      <c r="BF28" s="124"/>
      <c r="BG28" s="124"/>
      <c r="BH28" s="124"/>
      <c r="BI28" s="95"/>
      <c r="BJ28" s="121"/>
      <c r="BK28" s="94"/>
      <c r="BL28" s="95"/>
      <c r="BM28" s="96"/>
      <c r="BN28" s="94"/>
      <c r="BO28" s="94"/>
      <c r="BP28" s="42"/>
      <c r="BQ28" s="120"/>
    </row>
    <row r="29" spans="1:69" x14ac:dyDescent="0.35">
      <c r="A29" s="130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5"/>
      <c r="BF29" s="124"/>
      <c r="BG29" s="124"/>
      <c r="BH29" s="124"/>
      <c r="BI29" s="95"/>
      <c r="BJ29" s="121"/>
      <c r="BK29" s="94"/>
      <c r="BL29" s="95"/>
      <c r="BM29" s="96"/>
      <c r="BN29" s="94"/>
      <c r="BO29" s="94"/>
      <c r="BP29" s="42"/>
      <c r="BQ29" s="120"/>
    </row>
    <row r="30" spans="1:69" x14ac:dyDescent="0.35">
      <c r="A30" s="130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24"/>
      <c r="BD30" s="124"/>
      <c r="BE30" s="125"/>
      <c r="BF30" s="124"/>
      <c r="BG30" s="124"/>
      <c r="BH30" s="124"/>
      <c r="BI30" s="95"/>
      <c r="BJ30" s="121"/>
      <c r="BK30" s="94"/>
      <c r="BL30" s="95"/>
      <c r="BM30" s="96"/>
      <c r="BN30" s="94"/>
      <c r="BO30" s="94"/>
      <c r="BP30" s="42"/>
      <c r="BQ30" s="120"/>
    </row>
    <row r="31" spans="1:69" x14ac:dyDescent="0.35">
      <c r="A31" s="130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5"/>
      <c r="AC31" s="124"/>
      <c r="AD31" s="124"/>
      <c r="AE31" s="124"/>
      <c r="AF31" s="124"/>
      <c r="AG31" s="124"/>
      <c r="AH31" s="124"/>
      <c r="AI31" s="124"/>
      <c r="AJ31" s="125"/>
      <c r="AK31" s="125"/>
      <c r="AL31" s="124"/>
      <c r="AM31" s="125"/>
      <c r="AN31" s="125"/>
      <c r="AO31" s="125"/>
      <c r="AP31" s="125"/>
      <c r="AQ31" s="125"/>
      <c r="AR31" s="125"/>
      <c r="AS31" s="125"/>
      <c r="AT31" s="125"/>
      <c r="AU31" s="125"/>
      <c r="AV31" s="124"/>
      <c r="AW31" s="124"/>
      <c r="AX31" s="124"/>
      <c r="AY31" s="124"/>
      <c r="AZ31" s="124"/>
      <c r="BA31" s="124"/>
      <c r="BB31" s="124"/>
      <c r="BC31" s="124"/>
      <c r="BD31" s="124"/>
      <c r="BE31" s="125"/>
      <c r="BF31" s="124"/>
      <c r="BG31" s="124"/>
      <c r="BH31" s="124"/>
      <c r="BI31" s="95"/>
      <c r="BJ31" s="121"/>
      <c r="BK31" s="94"/>
      <c r="BL31" s="95"/>
      <c r="BM31" s="96"/>
      <c r="BN31" s="94"/>
      <c r="BO31" s="94"/>
      <c r="BP31" s="42"/>
      <c r="BQ31" s="120"/>
    </row>
    <row r="32" spans="1:69" x14ac:dyDescent="0.35">
      <c r="A32" s="130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5"/>
      <c r="AC32" s="124"/>
      <c r="AD32" s="124"/>
      <c r="AE32" s="124"/>
      <c r="AF32" s="124"/>
      <c r="AG32" s="124"/>
      <c r="AH32" s="124"/>
      <c r="AI32" s="124"/>
      <c r="AJ32" s="125"/>
      <c r="AK32" s="125"/>
      <c r="AL32" s="124"/>
      <c r="AM32" s="125"/>
      <c r="AN32" s="125"/>
      <c r="AO32" s="125"/>
      <c r="AP32" s="125"/>
      <c r="AQ32" s="125"/>
      <c r="AR32" s="125"/>
      <c r="AS32" s="125"/>
      <c r="AT32" s="125"/>
      <c r="AU32" s="125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24"/>
      <c r="BG32" s="124"/>
      <c r="BH32" s="124"/>
      <c r="BI32" s="95"/>
      <c r="BJ32" s="121"/>
      <c r="BK32" s="94"/>
      <c r="BL32" s="95"/>
      <c r="BM32" s="96"/>
      <c r="BN32" s="94"/>
      <c r="BO32" s="94"/>
      <c r="BP32" s="42"/>
      <c r="BQ32" s="120"/>
    </row>
    <row r="33" spans="1:69" x14ac:dyDescent="0.35">
      <c r="A33" s="130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5"/>
      <c r="AC33" s="124"/>
      <c r="AD33" s="124"/>
      <c r="AE33" s="124"/>
      <c r="AF33" s="124"/>
      <c r="AG33" s="124"/>
      <c r="AH33" s="124"/>
      <c r="AI33" s="124"/>
      <c r="AJ33" s="125"/>
      <c r="AK33" s="125"/>
      <c r="AL33" s="124"/>
      <c r="AM33" s="125"/>
      <c r="AN33" s="125"/>
      <c r="AO33" s="125"/>
      <c r="AP33" s="125"/>
      <c r="AQ33" s="125"/>
      <c r="AR33" s="125"/>
      <c r="AS33" s="125"/>
      <c r="AT33" s="125"/>
      <c r="AU33" s="125"/>
      <c r="AV33" s="124"/>
      <c r="AW33" s="124"/>
      <c r="AX33" s="124"/>
      <c r="AY33" s="124"/>
      <c r="AZ33" s="124"/>
      <c r="BA33" s="124"/>
      <c r="BB33" s="124"/>
      <c r="BC33" s="124"/>
      <c r="BD33" s="124"/>
      <c r="BE33" s="125"/>
      <c r="BF33" s="124"/>
      <c r="BG33" s="124"/>
      <c r="BH33" s="124"/>
      <c r="BI33" s="95"/>
      <c r="BJ33" s="121"/>
      <c r="BK33" s="94"/>
      <c r="BL33" s="95"/>
      <c r="BM33" s="96"/>
      <c r="BN33" s="94"/>
      <c r="BO33" s="94"/>
      <c r="BP33" s="42"/>
      <c r="BQ33" s="120"/>
    </row>
    <row r="34" spans="1:69" x14ac:dyDescent="0.35">
      <c r="A34" s="130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124"/>
      <c r="AD34" s="124"/>
      <c r="AE34" s="124"/>
      <c r="AF34" s="124"/>
      <c r="AG34" s="124"/>
      <c r="AH34" s="124"/>
      <c r="AI34" s="124"/>
      <c r="AJ34" s="125"/>
      <c r="AK34" s="125"/>
      <c r="AL34" s="124"/>
      <c r="AM34" s="125"/>
      <c r="AN34" s="125"/>
      <c r="AO34" s="125"/>
      <c r="AP34" s="125"/>
      <c r="AQ34" s="125"/>
      <c r="AR34" s="125"/>
      <c r="AS34" s="125"/>
      <c r="AT34" s="125"/>
      <c r="AU34" s="125"/>
      <c r="AV34" s="124"/>
      <c r="AW34" s="124"/>
      <c r="AX34" s="124"/>
      <c r="AY34" s="124"/>
      <c r="AZ34" s="124"/>
      <c r="BA34" s="124"/>
      <c r="BB34" s="124"/>
      <c r="BC34" s="124"/>
      <c r="BD34" s="124"/>
      <c r="BE34" s="125"/>
      <c r="BF34" s="124"/>
      <c r="BG34" s="124"/>
      <c r="BH34" s="124"/>
      <c r="BI34" s="95"/>
      <c r="BJ34" s="121"/>
      <c r="BK34" s="94"/>
      <c r="BL34" s="95"/>
      <c r="BM34" s="96"/>
      <c r="BN34" s="94"/>
      <c r="BO34" s="94"/>
      <c r="BP34" s="42"/>
      <c r="BQ34" s="120"/>
    </row>
    <row r="35" spans="1:69" x14ac:dyDescent="0.35">
      <c r="A35" s="130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1"/>
      <c r="BK35" s="94"/>
      <c r="BL35" s="95"/>
      <c r="BM35" s="96"/>
      <c r="BN35" s="94"/>
      <c r="BO35" s="94"/>
      <c r="BP35" s="42"/>
      <c r="BQ35" s="120"/>
    </row>
    <row r="36" spans="1:69" x14ac:dyDescent="0.35">
      <c r="A36" s="130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5">
      <c r="A37" s="13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5">
      <c r="A38" s="130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5">
      <c r="A39" s="130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3"/>
      <c r="BK39" s="94"/>
      <c r="BL39" s="95"/>
      <c r="BM39" s="96"/>
      <c r="BN39" s="94"/>
      <c r="BO39" s="94"/>
      <c r="BP39" s="42"/>
      <c r="BQ39" s="120"/>
    </row>
    <row r="40" spans="1:69" x14ac:dyDescent="0.35">
      <c r="A40" s="130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3"/>
      <c r="BK40" s="94"/>
      <c r="BL40" s="95"/>
      <c r="BM40" s="96"/>
      <c r="BN40" s="94"/>
      <c r="BO40" s="94"/>
      <c r="BP40" s="42"/>
      <c r="BQ40" s="120"/>
    </row>
    <row r="41" spans="1:69" x14ac:dyDescent="0.35">
      <c r="A41" s="130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x14ac:dyDescent="0.35">
      <c r="A42" s="130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x14ac:dyDescent="0.35">
      <c r="A43" s="130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3"/>
      <c r="BK43" s="94"/>
      <c r="BL43" s="95"/>
      <c r="BM43" s="96"/>
      <c r="BN43" s="94"/>
      <c r="BO43" s="94"/>
      <c r="BP43" s="42"/>
      <c r="BQ43" s="120"/>
    </row>
    <row r="44" spans="1:69" x14ac:dyDescent="0.35">
      <c r="A44" s="130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3"/>
      <c r="BK44" s="94"/>
      <c r="BL44" s="95"/>
      <c r="BM44" s="96"/>
      <c r="BN44" s="94"/>
      <c r="BO44" s="94"/>
      <c r="BP44" s="42"/>
      <c r="BQ44" s="120"/>
    </row>
    <row r="45" spans="1:69" x14ac:dyDescent="0.35">
      <c r="A45" s="130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x14ac:dyDescent="0.35">
      <c r="A46" s="130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5">
      <c r="A47" s="130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5">
      <c r="A48" s="130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3"/>
      <c r="BK48" s="94"/>
      <c r="BL48" s="95"/>
      <c r="BM48" s="96"/>
      <c r="BN48" s="94"/>
      <c r="BO48" s="94"/>
      <c r="BP48" s="42"/>
      <c r="BQ48" s="120"/>
    </row>
    <row r="49" spans="1:69" x14ac:dyDescent="0.35">
      <c r="A49" s="130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3"/>
      <c r="BK49" s="94"/>
      <c r="BL49" s="95"/>
      <c r="BM49" s="96"/>
      <c r="BN49" s="94"/>
      <c r="BO49" s="94"/>
      <c r="BP49" s="42"/>
      <c r="BQ49" s="120"/>
    </row>
    <row r="50" spans="1:69" x14ac:dyDescent="0.35">
      <c r="A50" s="130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x14ac:dyDescent="0.35">
      <c r="A51" s="130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5">
      <c r="A52" s="130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x14ac:dyDescent="0.35">
      <c r="A53" s="13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5">
      <c r="A54" s="130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5">
      <c r="A55" s="130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5">
      <c r="A56" s="130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5">
      <c r="A57" s="130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5">
      <c r="A58" s="130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5">
      <c r="A59" s="13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5">
      <c r="A60" s="130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5">
      <c r="A61" s="130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5">
      <c r="A62" s="130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x14ac:dyDescent="0.35">
      <c r="A63" s="130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x14ac:dyDescent="0.35">
      <c r="A64" s="130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5">
      <c r="A65" s="130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5">
      <c r="A66" s="130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5">
      <c r="A67" s="130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5">
      <c r="A68" s="130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5">
      <c r="A69" s="130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5">
      <c r="A70" s="130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1"/>
      <c r="BK70" s="94"/>
      <c r="BL70" s="95"/>
      <c r="BM70" s="96"/>
      <c r="BN70" s="94"/>
      <c r="BO70" s="94"/>
      <c r="BP70" s="42"/>
      <c r="BQ70" s="120"/>
    </row>
    <row r="71" spans="1:69" x14ac:dyDescent="0.35">
      <c r="A71" s="130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5">
      <c r="A72" s="130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5">
      <c r="A73" s="130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5">
      <c r="A74" s="130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5">
      <c r="A75" s="130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5">
      <c r="A76" s="130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5">
      <c r="A77" s="130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1"/>
      <c r="BK77" s="94"/>
      <c r="BL77" s="95"/>
      <c r="BM77" s="96"/>
      <c r="BN77" s="94"/>
      <c r="BO77" s="94"/>
      <c r="BP77" s="42"/>
      <c r="BQ77" s="120"/>
    </row>
    <row r="78" spans="1:69" x14ac:dyDescent="0.35">
      <c r="A78" s="130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1"/>
      <c r="BK78" s="94"/>
      <c r="BL78" s="95"/>
      <c r="BM78" s="96"/>
      <c r="BN78" s="94"/>
      <c r="BO78" s="94"/>
      <c r="BP78" s="42"/>
      <c r="BQ78" s="120"/>
    </row>
    <row r="79" spans="1:69" x14ac:dyDescent="0.35">
      <c r="A79" s="130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x14ac:dyDescent="0.35">
      <c r="A80" s="130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5">
      <c r="A81" s="130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5">
      <c r="A82" s="130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3"/>
      <c r="BK82" s="94"/>
      <c r="BL82" s="95"/>
      <c r="BM82" s="96"/>
      <c r="BN82" s="94"/>
      <c r="BO82" s="94"/>
      <c r="BP82" s="42"/>
      <c r="BQ82" s="120"/>
    </row>
    <row r="83" spans="1:69" x14ac:dyDescent="0.35">
      <c r="A83" s="130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x14ac:dyDescent="0.35">
      <c r="A84" s="130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x14ac:dyDescent="0.35">
      <c r="A85" s="130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x14ac:dyDescent="0.35">
      <c r="A86" s="130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x14ac:dyDescent="0.35">
      <c r="A87" s="130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x14ac:dyDescent="0.35">
      <c r="A88" s="130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3"/>
      <c r="BK88" s="94"/>
      <c r="BL88" s="95"/>
      <c r="BM88" s="96"/>
      <c r="BN88" s="94"/>
      <c r="BO88" s="94"/>
      <c r="BP88" s="42"/>
      <c r="BQ88" s="120"/>
    </row>
    <row r="89" spans="1:69" x14ac:dyDescent="0.35">
      <c r="A89" s="130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5">
      <c r="A90" s="130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1"/>
      <c r="BK90" s="94"/>
      <c r="BL90" s="95"/>
      <c r="BM90" s="96"/>
      <c r="BN90" s="94"/>
      <c r="BO90" s="94"/>
      <c r="BP90" s="42"/>
      <c r="BQ90" s="120"/>
    </row>
    <row r="91" spans="1:69" x14ac:dyDescent="0.35">
      <c r="A91" s="130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1"/>
      <c r="BK91" s="94"/>
      <c r="BL91" s="95"/>
      <c r="BM91" s="96"/>
      <c r="BN91" s="94"/>
      <c r="BO91" s="94"/>
      <c r="BP91" s="42"/>
      <c r="BQ91" s="120"/>
    </row>
    <row r="92" spans="1:69" x14ac:dyDescent="0.35">
      <c r="A92" s="130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1"/>
      <c r="BK92" s="94"/>
      <c r="BL92" s="95"/>
      <c r="BM92" s="96"/>
      <c r="BN92" s="94"/>
      <c r="BO92" s="94"/>
      <c r="BP92" s="42"/>
      <c r="BQ92" s="120"/>
    </row>
    <row r="93" spans="1:69" x14ac:dyDescent="0.35">
      <c r="A93" s="130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1"/>
      <c r="BK93" s="94"/>
      <c r="BL93" s="95"/>
      <c r="BM93" s="96"/>
      <c r="BN93" s="94"/>
      <c r="BO93" s="94"/>
      <c r="BP93" s="42"/>
      <c r="BQ93" s="120"/>
    </row>
    <row r="94" spans="1:69" x14ac:dyDescent="0.35">
      <c r="A94" s="130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5">
      <c r="A95" s="130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5">
      <c r="A96" s="130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1"/>
      <c r="BK96" s="94"/>
      <c r="BL96" s="95"/>
      <c r="BM96" s="96"/>
      <c r="BN96" s="94"/>
      <c r="BO96" s="94"/>
      <c r="BP96" s="42"/>
      <c r="BQ96" s="120"/>
    </row>
    <row r="97" spans="1:69" x14ac:dyDescent="0.35">
      <c r="A97" s="130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5">
      <c r="A98" s="130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x14ac:dyDescent="0.35">
      <c r="A99" s="130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5">
      <c r="A100" s="130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5">
      <c r="A101" s="130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5">
      <c r="A102" s="130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5">
      <c r="A103" s="130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0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0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0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0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3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0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3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0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0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0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0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0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0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0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1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0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0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0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0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0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0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0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0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0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0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0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4.4" customHeight="1" x14ac:dyDescent="0.35">
      <c r="A127" s="130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4.4" customHeight="1" x14ac:dyDescent="0.35">
      <c r="A128" s="130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0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0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0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0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1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0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0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0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0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0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0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0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0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0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0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0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0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0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0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0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0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0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0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0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0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0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0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0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1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0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0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0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0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0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0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1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0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0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0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0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0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0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0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0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1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0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0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0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0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0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0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75" customHeight="1" x14ac:dyDescent="0.35">
      <c r="A176" s="130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0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0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0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2"/>
    </row>
    <row r="205" spans="1:69" x14ac:dyDescent="0.35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t="22.75" customHeight="1" x14ac:dyDescent="0.35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x14ac:dyDescent="0.35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4" customHeight="1" x14ac:dyDescent="0.35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4" customHeight="1" x14ac:dyDescent="0.35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75" customHeight="1" x14ac:dyDescent="0.35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4.4" customHeight="1" x14ac:dyDescent="0.35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4" customHeight="1" x14ac:dyDescent="0.35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4.4" customHeight="1" x14ac:dyDescent="0.35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4.4" customHeight="1" x14ac:dyDescent="0.35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4.4" customHeight="1" x14ac:dyDescent="0.35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4.4" customHeight="1" x14ac:dyDescent="0.35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75" customHeight="1" x14ac:dyDescent="0.35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4.4" customHeight="1" x14ac:dyDescent="0.35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4.4" customHeight="1" x14ac:dyDescent="0.35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75" customHeight="1" x14ac:dyDescent="0.35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4.4" customHeight="1" x14ac:dyDescent="0.35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4" customHeight="1" x14ac:dyDescent="0.35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4" customHeight="1" x14ac:dyDescent="0.35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75" customHeight="1" x14ac:dyDescent="0.35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75" customHeight="1" x14ac:dyDescent="0.35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customHeight="1" x14ac:dyDescent="0.35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customHeight="1" x14ac:dyDescent="0.35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75" customHeight="1" x14ac:dyDescent="0.35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75" customHeight="1" x14ac:dyDescent="0.35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75" customHeight="1" x14ac:dyDescent="0.35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75" customHeight="1" x14ac:dyDescent="0.35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75" customHeight="1" x14ac:dyDescent="0.35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75" customHeight="1" x14ac:dyDescent="0.35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75" customHeight="1" x14ac:dyDescent="0.35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customHeight="1" x14ac:dyDescent="0.35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75" customHeight="1" x14ac:dyDescent="0.35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customHeight="1" x14ac:dyDescent="0.35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75" customHeight="1" x14ac:dyDescent="0.35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75" customHeight="1" x14ac:dyDescent="0.35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customHeight="1" x14ac:dyDescent="0.35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customHeight="1" x14ac:dyDescent="0.35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customHeight="1" x14ac:dyDescent="0.35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customHeight="1" x14ac:dyDescent="0.35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customHeight="1" x14ac:dyDescent="0.35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75" customHeight="1" x14ac:dyDescent="0.35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75" customHeight="1" x14ac:dyDescent="0.35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customHeight="1" x14ac:dyDescent="0.35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customHeight="1" x14ac:dyDescent="0.35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customHeight="1" x14ac:dyDescent="0.35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75" customHeight="1" x14ac:dyDescent="0.35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75" customHeight="1" x14ac:dyDescent="0.35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75" customHeight="1" x14ac:dyDescent="0.35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customHeight="1" x14ac:dyDescent="0.35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customHeight="1" x14ac:dyDescent="0.35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customHeight="1" x14ac:dyDescent="0.35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customHeight="1" x14ac:dyDescent="0.35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customHeight="1" x14ac:dyDescent="0.35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customHeight="1" x14ac:dyDescent="0.35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customHeight="1" x14ac:dyDescent="0.35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customHeight="1" x14ac:dyDescent="0.35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75" customHeight="1" x14ac:dyDescent="0.35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customHeight="1" x14ac:dyDescent="0.35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customHeight="1" x14ac:dyDescent="0.35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customHeight="1" x14ac:dyDescent="0.35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customHeight="1" x14ac:dyDescent="0.35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75" customHeight="1" x14ac:dyDescent="0.35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customHeight="1" x14ac:dyDescent="0.35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75" customHeight="1" x14ac:dyDescent="0.35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75" customHeight="1" x14ac:dyDescent="0.35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75" customHeight="1" x14ac:dyDescent="0.35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75" customHeight="1" x14ac:dyDescent="0.35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75" customHeight="1" x14ac:dyDescent="0.35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75" customHeight="1" x14ac:dyDescent="0.35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75" customHeight="1" x14ac:dyDescent="0.35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customHeight="1" x14ac:dyDescent="0.35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customHeight="1" x14ac:dyDescent="0.35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75" customHeight="1" x14ac:dyDescent="0.35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75" customHeight="1" x14ac:dyDescent="0.35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customHeight="1" x14ac:dyDescent="0.35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customHeight="1" x14ac:dyDescent="0.35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customHeight="1" x14ac:dyDescent="0.35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customHeight="1" x14ac:dyDescent="0.35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75" customHeight="1" x14ac:dyDescent="0.35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75" customHeight="1" x14ac:dyDescent="0.35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customHeight="1" x14ac:dyDescent="0.35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75" customHeight="1" x14ac:dyDescent="0.35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75" customHeight="1" x14ac:dyDescent="0.35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75" customHeight="1" x14ac:dyDescent="0.35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75" customHeight="1" x14ac:dyDescent="0.35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75" customHeight="1" x14ac:dyDescent="0.35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75" customHeight="1" x14ac:dyDescent="0.35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75" customHeight="1" x14ac:dyDescent="0.35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34.4" customHeight="1" x14ac:dyDescent="0.35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4.4" customHeight="1" x14ac:dyDescent="0.35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4.4" customHeight="1" x14ac:dyDescent="0.35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4.4" customHeight="1" x14ac:dyDescent="0.35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4.4" customHeight="1" x14ac:dyDescent="0.35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4" customHeight="1" x14ac:dyDescent="0.35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4.4" customHeight="1" x14ac:dyDescent="0.35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4.4" customHeight="1" x14ac:dyDescent="0.35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4.4" customHeight="1" x14ac:dyDescent="0.35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4" customHeight="1" x14ac:dyDescent="0.35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4.4" customHeight="1" x14ac:dyDescent="0.35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4" customHeight="1" x14ac:dyDescent="0.35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4" customHeight="1" x14ac:dyDescent="0.35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4" customHeight="1" x14ac:dyDescent="0.35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4" customHeight="1" x14ac:dyDescent="0.35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4.4" customHeight="1" x14ac:dyDescent="0.35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4.4" customHeight="1" x14ac:dyDescent="0.35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4" customHeight="1" x14ac:dyDescent="0.35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4" customHeight="1" x14ac:dyDescent="0.35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4" customHeight="1" x14ac:dyDescent="0.35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4.4" customHeight="1" x14ac:dyDescent="0.35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4" customHeight="1" x14ac:dyDescent="0.35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4.4" customHeight="1" x14ac:dyDescent="0.35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4.4" customHeight="1" x14ac:dyDescent="0.35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4.4" customHeight="1" x14ac:dyDescent="0.35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4" customHeight="1" x14ac:dyDescent="0.35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4" customHeight="1" x14ac:dyDescent="0.35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4" customHeight="1" x14ac:dyDescent="0.35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4" customHeight="1" x14ac:dyDescent="0.35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4" customHeight="1" x14ac:dyDescent="0.35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4.4" customHeight="1" x14ac:dyDescent="0.35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4" customHeight="1" x14ac:dyDescent="0.35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4" customHeight="1" x14ac:dyDescent="0.35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4" customHeight="1" x14ac:dyDescent="0.35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4" customHeight="1" x14ac:dyDescent="0.35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4" customHeight="1" x14ac:dyDescent="0.35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4" customHeight="1" x14ac:dyDescent="0.35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4" customHeight="1" x14ac:dyDescent="0.35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4" customHeight="1" x14ac:dyDescent="0.35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4" customHeight="1" x14ac:dyDescent="0.35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4" customHeight="1" x14ac:dyDescent="0.35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4" customHeight="1" x14ac:dyDescent="0.35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4" customHeight="1" x14ac:dyDescent="0.35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4" customHeight="1" x14ac:dyDescent="0.35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4.4" customHeight="1" x14ac:dyDescent="0.35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4" customHeight="1" x14ac:dyDescent="0.35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4" customHeight="1" x14ac:dyDescent="0.35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4" customHeight="1" x14ac:dyDescent="0.35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4" customHeight="1" x14ac:dyDescent="0.35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4" customHeight="1" x14ac:dyDescent="0.35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4" customHeight="1" x14ac:dyDescent="0.35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4" customHeight="1" x14ac:dyDescent="0.35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4" customHeight="1" x14ac:dyDescent="0.35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4" customHeight="1" x14ac:dyDescent="0.35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4" customHeight="1" x14ac:dyDescent="0.35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4" customHeight="1" x14ac:dyDescent="0.35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4" customHeight="1" x14ac:dyDescent="0.35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4" customHeight="1" x14ac:dyDescent="0.35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4" customHeight="1" x14ac:dyDescent="0.35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4" customHeight="1" x14ac:dyDescent="0.35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4" customHeight="1" x14ac:dyDescent="0.35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4" customHeight="1" x14ac:dyDescent="0.35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4" customHeight="1" x14ac:dyDescent="0.35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4" customHeight="1" x14ac:dyDescent="0.35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4" customHeight="1" x14ac:dyDescent="0.35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4" customHeight="1" x14ac:dyDescent="0.35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4" customHeight="1" x14ac:dyDescent="0.35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4" customHeight="1" x14ac:dyDescent="0.35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4" customHeight="1" x14ac:dyDescent="0.35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4" customHeight="1" x14ac:dyDescent="0.35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4" customHeight="1" x14ac:dyDescent="0.35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4" customHeight="1" x14ac:dyDescent="0.35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4" customHeight="1" x14ac:dyDescent="0.35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4" customHeight="1" x14ac:dyDescent="0.35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4" customHeight="1" x14ac:dyDescent="0.35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4" customHeight="1" x14ac:dyDescent="0.35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4" customHeight="1" x14ac:dyDescent="0.35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4" customHeight="1" x14ac:dyDescent="0.35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4" customHeight="1" x14ac:dyDescent="0.35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4" customHeight="1" x14ac:dyDescent="0.35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4" customHeight="1" x14ac:dyDescent="0.35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4" customHeight="1" x14ac:dyDescent="0.35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4" customHeight="1" x14ac:dyDescent="0.35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4" customHeight="1" x14ac:dyDescent="0.35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4" customHeight="1" x14ac:dyDescent="0.35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4" customHeight="1" x14ac:dyDescent="0.35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4" customHeight="1" x14ac:dyDescent="0.35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4" customHeight="1" x14ac:dyDescent="0.35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4" customHeight="1" x14ac:dyDescent="0.35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4" customHeight="1" x14ac:dyDescent="0.35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4" customHeight="1" x14ac:dyDescent="0.35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4" customHeight="1" x14ac:dyDescent="0.35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4" customHeight="1" x14ac:dyDescent="0.35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4" customHeight="1" x14ac:dyDescent="0.35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4" customHeight="1" x14ac:dyDescent="0.35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4" customHeight="1" x14ac:dyDescent="0.35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4" customHeight="1" x14ac:dyDescent="0.35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4" customHeight="1" x14ac:dyDescent="0.35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4" customHeight="1" x14ac:dyDescent="0.35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4" customHeight="1" x14ac:dyDescent="0.35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4" customHeight="1" x14ac:dyDescent="0.35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4" customHeight="1" x14ac:dyDescent="0.35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4" customHeight="1" x14ac:dyDescent="0.35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4" customHeight="1" x14ac:dyDescent="0.35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4" customHeight="1" x14ac:dyDescent="0.35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4" customHeight="1" x14ac:dyDescent="0.35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4" customHeight="1" x14ac:dyDescent="0.35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4" customHeight="1" x14ac:dyDescent="0.35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4" customHeight="1" x14ac:dyDescent="0.35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4" customHeight="1" x14ac:dyDescent="0.35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4" customHeight="1" x14ac:dyDescent="0.35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4" customHeight="1" x14ac:dyDescent="0.35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4" customHeight="1" x14ac:dyDescent="0.35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4" customHeight="1" x14ac:dyDescent="0.35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4" customHeight="1" x14ac:dyDescent="0.35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4" customHeight="1" x14ac:dyDescent="0.35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4" customHeight="1" x14ac:dyDescent="0.35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4" customHeight="1" x14ac:dyDescent="0.35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4" customHeight="1" x14ac:dyDescent="0.35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4" customHeight="1" x14ac:dyDescent="0.35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4" customHeight="1" x14ac:dyDescent="0.35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4" customHeight="1" x14ac:dyDescent="0.35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4" customHeight="1" x14ac:dyDescent="0.35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4" customHeight="1" x14ac:dyDescent="0.35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4" customHeight="1" x14ac:dyDescent="0.35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4" customHeight="1" x14ac:dyDescent="0.35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4" customHeight="1" x14ac:dyDescent="0.35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4" customHeight="1" x14ac:dyDescent="0.35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4" customHeight="1" x14ac:dyDescent="0.35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4" customHeight="1" x14ac:dyDescent="0.35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4" customHeight="1" x14ac:dyDescent="0.35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4" customHeight="1" x14ac:dyDescent="0.35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4" customHeight="1" x14ac:dyDescent="0.35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4" customHeight="1" x14ac:dyDescent="0.35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4" customHeight="1" x14ac:dyDescent="0.35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4" customHeight="1" x14ac:dyDescent="0.35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4" customHeight="1" x14ac:dyDescent="0.35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4" customHeight="1" x14ac:dyDescent="0.35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4" customHeight="1" x14ac:dyDescent="0.35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4" customHeight="1" x14ac:dyDescent="0.35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4" customHeight="1" x14ac:dyDescent="0.35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4" customHeight="1" x14ac:dyDescent="0.35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4" customHeight="1" x14ac:dyDescent="0.35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4" customHeight="1" x14ac:dyDescent="0.35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4" customHeight="1" x14ac:dyDescent="0.35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4" customHeight="1" x14ac:dyDescent="0.35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4" customHeight="1" x14ac:dyDescent="0.35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4" customHeight="1" x14ac:dyDescent="0.35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4" customHeight="1" x14ac:dyDescent="0.35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4" customHeight="1" x14ac:dyDescent="0.35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4" customHeight="1" x14ac:dyDescent="0.35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75" customHeight="1" x14ac:dyDescent="0.35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75" customHeight="1" x14ac:dyDescent="0.35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4" customHeight="1" x14ac:dyDescent="0.35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4" customHeight="1" x14ac:dyDescent="0.35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4" customHeight="1" x14ac:dyDescent="0.35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4" customHeight="1" x14ac:dyDescent="0.35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4" customHeight="1" x14ac:dyDescent="0.35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4" customHeight="1" x14ac:dyDescent="0.35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4" customHeight="1" x14ac:dyDescent="0.35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4" customHeight="1" x14ac:dyDescent="0.35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4" customHeight="1" x14ac:dyDescent="0.35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4" customHeight="1" x14ac:dyDescent="0.35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4" customHeight="1" x14ac:dyDescent="0.35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4.4" customHeight="1" x14ac:dyDescent="0.35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4.4" customHeight="1" x14ac:dyDescent="0.35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4.4" customHeight="1" x14ac:dyDescent="0.35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4" customHeight="1" x14ac:dyDescent="0.35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4" customHeight="1" x14ac:dyDescent="0.35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4.4" customHeight="1" x14ac:dyDescent="0.35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4.4" customHeight="1" x14ac:dyDescent="0.35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4" customHeight="1" x14ac:dyDescent="0.35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4" customHeight="1" x14ac:dyDescent="0.35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4" customHeight="1" x14ac:dyDescent="0.35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4" customHeight="1" x14ac:dyDescent="0.35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4" customHeight="1" x14ac:dyDescent="0.35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4" customHeight="1" x14ac:dyDescent="0.35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4.4" customHeight="1" x14ac:dyDescent="0.35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4.4" customHeight="1" x14ac:dyDescent="0.35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4" customHeight="1" x14ac:dyDescent="0.35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75" customHeight="1" x14ac:dyDescent="0.35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4" customHeight="1" x14ac:dyDescent="0.35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75" customHeight="1" x14ac:dyDescent="0.35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4" customHeight="1" x14ac:dyDescent="0.35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75" customHeight="1" x14ac:dyDescent="0.35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75" customHeight="1" x14ac:dyDescent="0.35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75" customHeight="1" x14ac:dyDescent="0.35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4" customHeight="1" x14ac:dyDescent="0.35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4" customHeight="1" x14ac:dyDescent="0.35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4.4" customHeight="1" x14ac:dyDescent="0.35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4" customHeight="1" x14ac:dyDescent="0.35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4" customHeight="1" x14ac:dyDescent="0.35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4" customHeight="1" x14ac:dyDescent="0.35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4.4" customHeight="1" x14ac:dyDescent="0.35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75" customHeight="1" x14ac:dyDescent="0.35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customHeight="1" x14ac:dyDescent="0.35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4.4" customHeight="1" x14ac:dyDescent="0.35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4.4" customHeight="1" x14ac:dyDescent="0.35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4.4" customHeight="1" x14ac:dyDescent="0.35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4.4" customHeight="1" x14ac:dyDescent="0.35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75" customHeight="1" x14ac:dyDescent="0.35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75" customHeight="1" x14ac:dyDescent="0.35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75" customHeight="1" x14ac:dyDescent="0.35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75" customHeight="1" x14ac:dyDescent="0.35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4.4" customHeight="1" x14ac:dyDescent="0.35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4.4" customHeight="1" x14ac:dyDescent="0.35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75" customHeight="1" x14ac:dyDescent="0.35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75" customHeight="1" x14ac:dyDescent="0.35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4" customHeight="1" x14ac:dyDescent="0.35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4.4" customHeight="1" x14ac:dyDescent="0.35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4.4" customHeight="1" x14ac:dyDescent="0.35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4.4" customHeight="1" x14ac:dyDescent="0.35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4.4" customHeight="1" x14ac:dyDescent="0.35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4.4" customHeight="1" x14ac:dyDescent="0.35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4" customHeight="1" x14ac:dyDescent="0.35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4.4" customHeight="1" x14ac:dyDescent="0.35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4" customHeight="1" x14ac:dyDescent="0.35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4" customHeight="1" x14ac:dyDescent="0.35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4" customHeight="1" x14ac:dyDescent="0.35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4.4" customHeight="1" x14ac:dyDescent="0.35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4.4" customHeight="1" x14ac:dyDescent="0.35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4" customHeight="1" x14ac:dyDescent="0.35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4" customHeight="1" x14ac:dyDescent="0.35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4" customHeight="1" x14ac:dyDescent="0.35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34.4" customHeight="1" x14ac:dyDescent="0.35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4" customHeight="1" x14ac:dyDescent="0.35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4" customHeight="1" x14ac:dyDescent="0.35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4" customHeight="1" x14ac:dyDescent="0.35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4" customHeight="1" x14ac:dyDescent="0.35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4" customHeight="1" x14ac:dyDescent="0.35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4" customHeight="1" x14ac:dyDescent="0.35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4" customHeight="1" x14ac:dyDescent="0.35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4" customHeight="1" x14ac:dyDescent="0.35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4.4" customHeight="1" x14ac:dyDescent="0.35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4" customHeight="1" x14ac:dyDescent="0.35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4.4" customHeight="1" x14ac:dyDescent="0.35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4" customHeight="1" x14ac:dyDescent="0.35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4" customHeight="1" x14ac:dyDescent="0.35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4" customHeight="1" x14ac:dyDescent="0.35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4" customHeight="1" x14ac:dyDescent="0.35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4" customHeight="1" x14ac:dyDescent="0.35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4.4" customHeight="1" x14ac:dyDescent="0.35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4.4" customHeight="1" x14ac:dyDescent="0.35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4.4" customHeight="1" x14ac:dyDescent="0.35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4" customHeight="1" x14ac:dyDescent="0.35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4.4" customHeight="1" x14ac:dyDescent="0.35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4" customHeight="1" x14ac:dyDescent="0.35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4" customHeight="1" x14ac:dyDescent="0.35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4" customHeight="1" x14ac:dyDescent="0.35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4.4" customHeight="1" x14ac:dyDescent="0.35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4" customHeight="1" x14ac:dyDescent="0.35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4.4" customHeight="1" x14ac:dyDescent="0.35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4.4" customHeight="1" x14ac:dyDescent="0.35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4" customHeight="1" x14ac:dyDescent="0.35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4.4" customHeight="1" x14ac:dyDescent="0.35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4" customHeight="1" x14ac:dyDescent="0.35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4" customHeight="1" x14ac:dyDescent="0.35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4.4" customHeight="1" x14ac:dyDescent="0.35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4.4" customHeight="1" x14ac:dyDescent="0.35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4.4" customHeight="1" x14ac:dyDescent="0.35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4.4" customHeight="1" x14ac:dyDescent="0.35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4.4" customHeight="1" x14ac:dyDescent="0.35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4" customHeight="1" x14ac:dyDescent="0.35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4" customHeight="1" x14ac:dyDescent="0.35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4" customHeight="1" x14ac:dyDescent="0.35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4" customHeight="1" x14ac:dyDescent="0.35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4" customHeight="1" x14ac:dyDescent="0.35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4" customHeight="1" x14ac:dyDescent="0.35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4" customHeight="1" x14ac:dyDescent="0.35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4" customHeight="1" x14ac:dyDescent="0.35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4" customHeight="1" x14ac:dyDescent="0.35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4.4" customHeight="1" x14ac:dyDescent="0.35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4" customHeight="1" x14ac:dyDescent="0.35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4" customHeight="1" x14ac:dyDescent="0.35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4.4" customHeight="1" x14ac:dyDescent="0.35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75" customHeight="1" x14ac:dyDescent="0.35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4.4" customHeight="1" x14ac:dyDescent="0.35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4.4" customHeight="1" x14ac:dyDescent="0.35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4" customHeight="1" x14ac:dyDescent="0.35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4.4" customHeight="1" x14ac:dyDescent="0.35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75" customHeight="1" x14ac:dyDescent="0.35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4.4" customHeight="1" x14ac:dyDescent="0.35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75" customHeight="1" x14ac:dyDescent="0.35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75" customHeight="1" x14ac:dyDescent="0.35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4" customHeight="1" x14ac:dyDescent="0.35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4.4" customHeight="1" x14ac:dyDescent="0.35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4.4" customHeight="1" x14ac:dyDescent="0.35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75" customHeight="1" x14ac:dyDescent="0.35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75" customHeight="1" x14ac:dyDescent="0.35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4.4" customHeight="1" x14ac:dyDescent="0.35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75" customHeight="1" x14ac:dyDescent="0.35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75" customHeight="1" x14ac:dyDescent="0.35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75" customHeight="1" x14ac:dyDescent="0.35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75" customHeight="1" x14ac:dyDescent="0.35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4" customHeight="1" x14ac:dyDescent="0.35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34.4" customHeight="1" x14ac:dyDescent="0.35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75" customHeight="1" x14ac:dyDescent="0.35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4" customHeight="1" x14ac:dyDescent="0.35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4" customHeight="1" x14ac:dyDescent="0.35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75" customHeight="1" x14ac:dyDescent="0.35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75" customHeight="1" x14ac:dyDescent="0.35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75" customHeight="1" x14ac:dyDescent="0.35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75" customHeight="1" x14ac:dyDescent="0.35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4.4" customHeight="1" x14ac:dyDescent="0.35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75" customHeight="1" x14ac:dyDescent="0.35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75" customHeight="1" x14ac:dyDescent="0.35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75" customHeight="1" x14ac:dyDescent="0.35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75" customHeight="1" x14ac:dyDescent="0.35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75" customHeight="1" x14ac:dyDescent="0.35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34.4" customHeight="1" x14ac:dyDescent="0.35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4.4" customHeight="1" x14ac:dyDescent="0.35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75" customHeight="1" x14ac:dyDescent="0.35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75" customHeight="1" x14ac:dyDescent="0.35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75" customHeight="1" x14ac:dyDescent="0.35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75" customHeight="1" x14ac:dyDescent="0.35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75" customHeight="1" x14ac:dyDescent="0.35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75" customHeight="1" x14ac:dyDescent="0.35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75" customHeight="1" x14ac:dyDescent="0.35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75" customHeight="1" x14ac:dyDescent="0.35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75" customHeight="1" x14ac:dyDescent="0.35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75" customHeight="1" x14ac:dyDescent="0.35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75" customHeight="1" x14ac:dyDescent="0.35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75" customHeight="1" x14ac:dyDescent="0.35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75" customHeight="1" x14ac:dyDescent="0.35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4.4" customHeight="1" x14ac:dyDescent="0.35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4.4" customHeight="1" x14ac:dyDescent="0.35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4.4" customHeight="1" x14ac:dyDescent="0.35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75" customHeight="1" x14ac:dyDescent="0.35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75" customHeight="1" x14ac:dyDescent="0.35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customHeight="1" x14ac:dyDescent="0.35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75" customHeight="1" x14ac:dyDescent="0.35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75" customHeight="1" x14ac:dyDescent="0.35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75" customHeight="1" x14ac:dyDescent="0.35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75" customHeight="1" x14ac:dyDescent="0.35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4.4" customHeight="1" x14ac:dyDescent="0.35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4.4" customHeight="1" x14ac:dyDescent="0.35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4.4" customHeight="1" x14ac:dyDescent="0.35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4.4" customHeight="1" x14ac:dyDescent="0.35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4.4" customHeight="1" x14ac:dyDescent="0.35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4" customHeight="1" x14ac:dyDescent="0.35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4" customHeight="1" x14ac:dyDescent="0.35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4.4" customHeight="1" x14ac:dyDescent="0.35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4" customHeight="1" x14ac:dyDescent="0.35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4" customHeight="1" x14ac:dyDescent="0.35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4.4" customHeight="1" x14ac:dyDescent="0.35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4" customHeight="1" x14ac:dyDescent="0.35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4.4" customHeight="1" x14ac:dyDescent="0.35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4" customHeight="1" x14ac:dyDescent="0.35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4" customHeight="1" x14ac:dyDescent="0.35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4" customHeight="1" x14ac:dyDescent="0.35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4" customHeight="1" x14ac:dyDescent="0.35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4" customHeight="1" x14ac:dyDescent="0.35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4" customHeight="1" x14ac:dyDescent="0.35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4" customHeight="1" x14ac:dyDescent="0.35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4.4" customHeight="1" x14ac:dyDescent="0.35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4.4" customHeight="1" x14ac:dyDescent="0.35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4.4" customHeight="1" x14ac:dyDescent="0.35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4.4" customHeight="1" x14ac:dyDescent="0.35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4.4" customHeight="1" x14ac:dyDescent="0.35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4.4" customHeight="1" x14ac:dyDescent="0.35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4" customHeight="1" x14ac:dyDescent="0.35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4" customHeight="1" x14ac:dyDescent="0.35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4" customHeight="1" x14ac:dyDescent="0.35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4" customHeight="1" x14ac:dyDescent="0.35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4.4" customHeight="1" x14ac:dyDescent="0.35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4.4" customHeight="1" x14ac:dyDescent="0.35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4" customHeight="1" x14ac:dyDescent="0.35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4.4" customHeight="1" x14ac:dyDescent="0.35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4.4" customHeight="1" x14ac:dyDescent="0.35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4.4" customHeight="1" x14ac:dyDescent="0.35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4" customHeight="1" x14ac:dyDescent="0.35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4" customHeight="1" x14ac:dyDescent="0.35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4" customHeight="1" x14ac:dyDescent="0.35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4" customHeight="1" x14ac:dyDescent="0.35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34.4" customHeight="1" x14ac:dyDescent="0.35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34.4" customHeight="1" x14ac:dyDescent="0.35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34.4" customHeight="1" x14ac:dyDescent="0.35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34.4" customHeight="1" x14ac:dyDescent="0.35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34.4" customHeight="1" x14ac:dyDescent="0.35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34.4" customHeight="1" x14ac:dyDescent="0.35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34.4" customHeight="1" x14ac:dyDescent="0.35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75" customHeight="1" x14ac:dyDescent="0.35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75" customHeight="1" x14ac:dyDescent="0.35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75" customHeight="1" x14ac:dyDescent="0.35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75" customHeight="1" x14ac:dyDescent="0.35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75" customHeight="1" x14ac:dyDescent="0.35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75" customHeight="1" x14ac:dyDescent="0.35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75" customHeight="1" x14ac:dyDescent="0.35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75" customHeight="1" x14ac:dyDescent="0.35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75" customHeight="1" x14ac:dyDescent="0.35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34.4" customHeight="1" x14ac:dyDescent="0.35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34.4" customHeight="1" x14ac:dyDescent="0.35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34.4" customHeight="1" x14ac:dyDescent="0.35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4" customHeight="1" x14ac:dyDescent="0.35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34.4" customHeight="1" x14ac:dyDescent="0.35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34.4" customHeight="1" x14ac:dyDescent="0.35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34.4" customHeight="1" x14ac:dyDescent="0.35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34.4" customHeight="1" x14ac:dyDescent="0.35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34.4" customHeight="1" x14ac:dyDescent="0.35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4" customHeight="1" x14ac:dyDescent="0.35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4" customHeight="1" x14ac:dyDescent="0.35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4" customHeight="1" x14ac:dyDescent="0.35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34.4" customHeight="1" x14ac:dyDescent="0.35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34.4" customHeight="1" x14ac:dyDescent="0.35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34.4" customHeight="1" x14ac:dyDescent="0.35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4" customHeight="1" x14ac:dyDescent="0.35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4" customHeight="1" x14ac:dyDescent="0.35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4" customHeight="1" x14ac:dyDescent="0.35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4" customHeight="1" x14ac:dyDescent="0.35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4" customHeight="1" x14ac:dyDescent="0.35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4" customHeight="1" x14ac:dyDescent="0.35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4" customHeight="1" x14ac:dyDescent="0.35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4" customHeight="1" x14ac:dyDescent="0.35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4" customHeight="1" x14ac:dyDescent="0.35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4" customHeight="1" x14ac:dyDescent="0.35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34.4" customHeight="1" x14ac:dyDescent="0.35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34.4" customHeight="1" x14ac:dyDescent="0.35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34.4" customHeight="1" x14ac:dyDescent="0.35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4" customHeight="1" x14ac:dyDescent="0.35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34.4" customHeight="1" x14ac:dyDescent="0.35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34.4" customHeight="1" x14ac:dyDescent="0.35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34.4" customHeight="1" x14ac:dyDescent="0.35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4" customHeight="1" x14ac:dyDescent="0.35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34.4" customHeight="1" x14ac:dyDescent="0.35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34.4" customHeight="1" x14ac:dyDescent="0.35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34.4" customHeight="1" x14ac:dyDescent="0.35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4" customHeight="1" x14ac:dyDescent="0.35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4" customHeight="1" x14ac:dyDescent="0.35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4" customHeight="1" x14ac:dyDescent="0.35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4" customHeight="1" x14ac:dyDescent="0.35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4" customHeight="1" x14ac:dyDescent="0.35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75" customHeight="1" x14ac:dyDescent="0.35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75" customHeight="1" x14ac:dyDescent="0.35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75" customHeight="1" x14ac:dyDescent="0.35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75" customHeight="1" x14ac:dyDescent="0.35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75" customHeight="1" x14ac:dyDescent="0.35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customHeight="1" x14ac:dyDescent="0.35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75" customHeight="1" x14ac:dyDescent="0.35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75" customHeight="1" x14ac:dyDescent="0.35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75" customHeight="1" x14ac:dyDescent="0.35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customHeight="1" x14ac:dyDescent="0.35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75" customHeight="1" x14ac:dyDescent="0.35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customHeight="1" x14ac:dyDescent="0.35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customHeight="1" x14ac:dyDescent="0.35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customHeight="1" x14ac:dyDescent="0.35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customHeight="1" x14ac:dyDescent="0.35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75" customHeight="1" x14ac:dyDescent="0.35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34.4" customHeight="1" x14ac:dyDescent="0.35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customHeight="1" x14ac:dyDescent="0.35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75" customHeight="1" x14ac:dyDescent="0.35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customHeight="1" x14ac:dyDescent="0.35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75" customHeight="1" x14ac:dyDescent="0.35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75" customHeight="1" x14ac:dyDescent="0.35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75" customHeight="1" x14ac:dyDescent="0.35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75" customHeight="1" x14ac:dyDescent="0.35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75" customHeight="1" x14ac:dyDescent="0.35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customHeight="1" x14ac:dyDescent="0.35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34.4" customHeight="1" x14ac:dyDescent="0.35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75" customHeight="1" x14ac:dyDescent="0.35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customHeight="1" x14ac:dyDescent="0.35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customHeight="1" x14ac:dyDescent="0.35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75" customHeight="1" x14ac:dyDescent="0.35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34.4" customHeight="1" x14ac:dyDescent="0.35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34.4" customHeight="1" x14ac:dyDescent="0.35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4" customHeight="1" x14ac:dyDescent="0.35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customHeight="1" x14ac:dyDescent="0.35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customHeight="1" x14ac:dyDescent="0.35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34.4" customHeight="1" x14ac:dyDescent="0.35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34.4" customHeight="1" x14ac:dyDescent="0.35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4" customHeight="1" x14ac:dyDescent="0.35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4" customHeight="1" x14ac:dyDescent="0.35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34.4" customHeight="1" x14ac:dyDescent="0.35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75" customHeight="1" x14ac:dyDescent="0.35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4" customHeight="1" x14ac:dyDescent="0.35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4" customHeight="1" x14ac:dyDescent="0.35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34.4" customHeight="1" x14ac:dyDescent="0.35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34.4" customHeight="1" x14ac:dyDescent="0.35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4" customHeight="1" x14ac:dyDescent="0.35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4" customHeight="1" x14ac:dyDescent="0.35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4" customHeight="1" x14ac:dyDescent="0.35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4" customHeight="1" x14ac:dyDescent="0.35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4" customHeight="1" x14ac:dyDescent="0.35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4" customHeight="1" x14ac:dyDescent="0.35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4" customHeight="1" x14ac:dyDescent="0.35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34.4" customHeight="1" x14ac:dyDescent="0.35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34.4" customHeight="1" x14ac:dyDescent="0.35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34.4" customHeight="1" x14ac:dyDescent="0.35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4" customHeight="1" x14ac:dyDescent="0.35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4" customHeight="1" x14ac:dyDescent="0.35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4" customHeight="1" x14ac:dyDescent="0.35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4" customHeight="1" x14ac:dyDescent="0.35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34.4" customHeight="1" x14ac:dyDescent="0.35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4" customHeight="1" x14ac:dyDescent="0.35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34.4" customHeight="1" x14ac:dyDescent="0.35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34.4" customHeight="1" x14ac:dyDescent="0.35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34.4" customHeight="1" x14ac:dyDescent="0.35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4" customHeight="1" x14ac:dyDescent="0.35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4" customHeight="1" x14ac:dyDescent="0.35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4" customHeight="1" x14ac:dyDescent="0.35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4" customHeight="1" x14ac:dyDescent="0.35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4" customHeight="1" x14ac:dyDescent="0.35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75" customHeight="1" x14ac:dyDescent="0.35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4" customHeight="1" x14ac:dyDescent="0.35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4" customHeight="1" x14ac:dyDescent="0.35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4" customHeight="1" x14ac:dyDescent="0.35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4" customHeight="1" x14ac:dyDescent="0.35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4" customHeight="1" x14ac:dyDescent="0.35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customHeight="1" x14ac:dyDescent="0.35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75" customHeight="1" x14ac:dyDescent="0.35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75" customHeight="1" x14ac:dyDescent="0.35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75" customHeight="1" x14ac:dyDescent="0.35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customHeight="1" x14ac:dyDescent="0.35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customHeight="1" x14ac:dyDescent="0.35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customHeight="1" x14ac:dyDescent="0.35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customHeight="1" x14ac:dyDescent="0.35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customHeight="1" x14ac:dyDescent="0.35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customHeight="1" x14ac:dyDescent="0.35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customHeight="1" x14ac:dyDescent="0.35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75" customHeight="1" x14ac:dyDescent="0.35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75" customHeight="1" x14ac:dyDescent="0.35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customHeight="1" x14ac:dyDescent="0.35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customHeight="1" x14ac:dyDescent="0.35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customHeight="1" x14ac:dyDescent="0.35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customHeight="1" x14ac:dyDescent="0.35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customHeight="1" x14ac:dyDescent="0.35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customHeight="1" x14ac:dyDescent="0.35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75" customHeight="1" x14ac:dyDescent="0.35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customHeight="1" x14ac:dyDescent="0.35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customHeight="1" x14ac:dyDescent="0.35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customHeight="1" x14ac:dyDescent="0.35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customHeight="1" x14ac:dyDescent="0.35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customHeight="1" x14ac:dyDescent="0.35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customHeight="1" x14ac:dyDescent="0.35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customHeight="1" x14ac:dyDescent="0.35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customHeight="1" x14ac:dyDescent="0.35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customHeight="1" x14ac:dyDescent="0.35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customHeight="1" x14ac:dyDescent="0.35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customHeight="1" x14ac:dyDescent="0.35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customHeight="1" x14ac:dyDescent="0.35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customHeight="1" x14ac:dyDescent="0.35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customHeight="1" x14ac:dyDescent="0.35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75" customHeight="1" x14ac:dyDescent="0.35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customHeight="1" x14ac:dyDescent="0.35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customHeight="1" x14ac:dyDescent="0.35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customHeight="1" x14ac:dyDescent="0.35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customHeight="1" x14ac:dyDescent="0.35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customHeight="1" x14ac:dyDescent="0.35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customHeight="1" x14ac:dyDescent="0.35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customHeight="1" x14ac:dyDescent="0.35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customHeight="1" x14ac:dyDescent="0.35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customHeight="1" x14ac:dyDescent="0.35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customHeight="1" x14ac:dyDescent="0.35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customHeight="1" x14ac:dyDescent="0.35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customHeight="1" x14ac:dyDescent="0.35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customHeight="1" x14ac:dyDescent="0.35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customHeight="1" x14ac:dyDescent="0.35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customHeight="1" x14ac:dyDescent="0.35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customHeight="1" x14ac:dyDescent="0.35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75" customHeight="1" x14ac:dyDescent="0.35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75" customHeight="1" x14ac:dyDescent="0.35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75" customHeight="1" x14ac:dyDescent="0.35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customHeight="1" x14ac:dyDescent="0.35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4" customHeight="1" x14ac:dyDescent="0.35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4" customHeight="1" x14ac:dyDescent="0.35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4" customHeight="1" x14ac:dyDescent="0.35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34.4" customHeight="1" x14ac:dyDescent="0.35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34.4" customHeight="1" x14ac:dyDescent="0.35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34.4" customHeight="1" x14ac:dyDescent="0.35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34.4" customHeight="1" x14ac:dyDescent="0.35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4" customHeight="1" x14ac:dyDescent="0.35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4" customHeight="1" x14ac:dyDescent="0.35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4" customHeight="1" x14ac:dyDescent="0.35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34.4" customHeight="1" x14ac:dyDescent="0.35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34.4" customHeight="1" x14ac:dyDescent="0.35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4" customHeight="1" x14ac:dyDescent="0.35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4" customHeight="1" x14ac:dyDescent="0.35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4" customHeight="1" x14ac:dyDescent="0.35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4" customHeight="1" x14ac:dyDescent="0.35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4" customHeight="1" x14ac:dyDescent="0.35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4" customHeight="1" x14ac:dyDescent="0.35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4" customHeight="1" x14ac:dyDescent="0.35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4" customHeight="1" x14ac:dyDescent="0.35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4" customHeight="1" x14ac:dyDescent="0.35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4" customHeight="1" x14ac:dyDescent="0.35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4" customHeight="1" x14ac:dyDescent="0.35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4" customHeight="1" x14ac:dyDescent="0.35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4" customHeight="1" x14ac:dyDescent="0.35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4" customHeight="1" x14ac:dyDescent="0.35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34.4" customHeight="1" x14ac:dyDescent="0.35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4" customHeight="1" x14ac:dyDescent="0.35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4" customHeight="1" x14ac:dyDescent="0.35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4" customHeight="1" x14ac:dyDescent="0.35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4" customHeight="1" x14ac:dyDescent="0.35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4" customHeight="1" x14ac:dyDescent="0.35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4" customHeight="1" x14ac:dyDescent="0.35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4" customHeight="1" x14ac:dyDescent="0.35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4" customHeight="1" x14ac:dyDescent="0.35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4" customHeight="1" x14ac:dyDescent="0.35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4" customHeight="1" x14ac:dyDescent="0.35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4" customHeight="1" x14ac:dyDescent="0.35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4" customHeight="1" x14ac:dyDescent="0.35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4" customHeight="1" x14ac:dyDescent="0.35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4" customHeight="1" x14ac:dyDescent="0.35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4" customHeight="1" x14ac:dyDescent="0.35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4" customHeight="1" x14ac:dyDescent="0.35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4" customHeight="1" x14ac:dyDescent="0.35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4" customHeight="1" x14ac:dyDescent="0.35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4" customHeight="1" x14ac:dyDescent="0.35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4" customHeight="1" x14ac:dyDescent="0.35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4" customHeight="1" x14ac:dyDescent="0.35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4" customHeight="1" x14ac:dyDescent="0.35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4" customHeight="1" x14ac:dyDescent="0.35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4" customHeight="1" x14ac:dyDescent="0.35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4" customHeight="1" x14ac:dyDescent="0.35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4" customHeight="1" x14ac:dyDescent="0.35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4" customHeight="1" x14ac:dyDescent="0.35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4" customHeight="1" x14ac:dyDescent="0.35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4" customHeight="1" x14ac:dyDescent="0.35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4" customHeight="1" x14ac:dyDescent="0.35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4" customHeight="1" x14ac:dyDescent="0.35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4" customHeight="1" x14ac:dyDescent="0.35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4" customHeight="1" x14ac:dyDescent="0.35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4" customHeight="1" x14ac:dyDescent="0.35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4" customHeight="1" x14ac:dyDescent="0.35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4" customHeight="1" x14ac:dyDescent="0.35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4" customHeight="1" x14ac:dyDescent="0.35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4" customHeight="1" x14ac:dyDescent="0.35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4" customHeight="1" x14ac:dyDescent="0.35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4" customHeight="1" x14ac:dyDescent="0.35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4" customHeight="1" x14ac:dyDescent="0.35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4" customHeight="1" x14ac:dyDescent="0.35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4" customHeight="1" x14ac:dyDescent="0.35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4" customHeight="1" x14ac:dyDescent="0.35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4" customHeight="1" x14ac:dyDescent="0.35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4" customHeight="1" x14ac:dyDescent="0.35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4" customHeight="1" x14ac:dyDescent="0.35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4" customHeight="1" x14ac:dyDescent="0.35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4" customHeight="1" x14ac:dyDescent="0.35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4" customHeight="1" x14ac:dyDescent="0.35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4" customHeight="1" x14ac:dyDescent="0.35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4" customHeight="1" x14ac:dyDescent="0.35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4" customHeight="1" x14ac:dyDescent="0.35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4" customHeight="1" x14ac:dyDescent="0.35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4" customHeight="1" x14ac:dyDescent="0.35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4" customHeight="1" x14ac:dyDescent="0.35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4" customHeight="1" x14ac:dyDescent="0.35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4" customHeight="1" x14ac:dyDescent="0.35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4" customHeight="1" x14ac:dyDescent="0.35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4" customHeight="1" x14ac:dyDescent="0.35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4" customHeight="1" x14ac:dyDescent="0.35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4" customHeight="1" x14ac:dyDescent="0.35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4" customHeight="1" x14ac:dyDescent="0.35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4" customHeight="1" x14ac:dyDescent="0.35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4" customHeight="1" x14ac:dyDescent="0.35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4" customHeight="1" x14ac:dyDescent="0.35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4" customHeight="1" x14ac:dyDescent="0.35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4" customHeight="1" x14ac:dyDescent="0.35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4" customHeight="1" x14ac:dyDescent="0.35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4" customHeight="1" x14ac:dyDescent="0.35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4" customHeight="1" x14ac:dyDescent="0.35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4" customHeight="1" x14ac:dyDescent="0.35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4" customHeight="1" x14ac:dyDescent="0.35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4" customHeight="1" x14ac:dyDescent="0.35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4" customHeight="1" x14ac:dyDescent="0.35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4" customHeight="1" x14ac:dyDescent="0.35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4" customHeight="1" x14ac:dyDescent="0.35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4" customHeight="1" x14ac:dyDescent="0.35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4" customHeight="1" x14ac:dyDescent="0.35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4" customHeight="1" x14ac:dyDescent="0.35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4" customHeight="1" x14ac:dyDescent="0.35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75" customHeight="1" x14ac:dyDescent="0.35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75" customHeight="1" x14ac:dyDescent="0.35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4" customHeight="1" x14ac:dyDescent="0.35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4" customHeight="1" x14ac:dyDescent="0.35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4" customHeight="1" x14ac:dyDescent="0.35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75" customHeight="1" x14ac:dyDescent="0.35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75" customHeight="1" x14ac:dyDescent="0.35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4" customHeight="1" x14ac:dyDescent="0.35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4" customHeight="1" x14ac:dyDescent="0.35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4" customHeight="1" x14ac:dyDescent="0.35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4" customHeight="1" x14ac:dyDescent="0.35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4" customHeight="1" x14ac:dyDescent="0.35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4" customHeight="1" x14ac:dyDescent="0.35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4" customHeight="1" x14ac:dyDescent="0.35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4" customHeight="1" x14ac:dyDescent="0.35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4" customHeight="1" x14ac:dyDescent="0.35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4" customHeight="1" x14ac:dyDescent="0.35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4" customHeight="1" x14ac:dyDescent="0.35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4" customHeight="1" x14ac:dyDescent="0.35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4" customHeight="1" x14ac:dyDescent="0.35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4" customHeight="1" x14ac:dyDescent="0.35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4" customHeight="1" x14ac:dyDescent="0.35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4" customHeight="1" x14ac:dyDescent="0.35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4" customHeight="1" x14ac:dyDescent="0.35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4" customHeight="1" x14ac:dyDescent="0.35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4" customHeight="1" x14ac:dyDescent="0.35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4" customHeight="1" x14ac:dyDescent="0.35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4" customHeight="1" x14ac:dyDescent="0.35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4" customHeight="1" x14ac:dyDescent="0.35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4" customHeight="1" x14ac:dyDescent="0.35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4" customHeight="1" x14ac:dyDescent="0.35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4" customHeight="1" x14ac:dyDescent="0.35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4" customHeight="1" x14ac:dyDescent="0.35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4" customHeight="1" x14ac:dyDescent="0.35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4" customHeight="1" x14ac:dyDescent="0.35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4" customHeight="1" x14ac:dyDescent="0.35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4" customHeight="1" x14ac:dyDescent="0.35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4" customHeight="1" x14ac:dyDescent="0.35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4" customHeight="1" x14ac:dyDescent="0.35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4" customHeight="1" x14ac:dyDescent="0.35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4" customHeight="1" x14ac:dyDescent="0.35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4" customHeight="1" x14ac:dyDescent="0.35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4" customHeight="1" x14ac:dyDescent="0.35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4" customHeight="1" x14ac:dyDescent="0.35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4" customHeight="1" x14ac:dyDescent="0.35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4" customHeight="1" x14ac:dyDescent="0.35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4" customHeight="1" x14ac:dyDescent="0.35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4" customHeight="1" x14ac:dyDescent="0.35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4" customHeight="1" x14ac:dyDescent="0.35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4" customHeight="1" x14ac:dyDescent="0.35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4" customHeight="1" x14ac:dyDescent="0.35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4" customHeight="1" x14ac:dyDescent="0.35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4" customHeight="1" x14ac:dyDescent="0.35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4" customHeight="1" x14ac:dyDescent="0.35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4" customHeight="1" x14ac:dyDescent="0.35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4" customHeight="1" x14ac:dyDescent="0.35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4" customHeight="1" x14ac:dyDescent="0.35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4" customHeight="1" x14ac:dyDescent="0.35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4" customHeight="1" x14ac:dyDescent="0.35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4" customHeight="1" x14ac:dyDescent="0.35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4" customHeight="1" x14ac:dyDescent="0.35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4" customHeight="1" x14ac:dyDescent="0.35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4" customHeight="1" x14ac:dyDescent="0.35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75" customHeight="1" x14ac:dyDescent="0.35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4" customHeight="1" x14ac:dyDescent="0.35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4" customHeight="1" x14ac:dyDescent="0.35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4" customHeight="1" x14ac:dyDescent="0.35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4" customHeight="1" x14ac:dyDescent="0.35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4" customHeight="1" x14ac:dyDescent="0.35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4" customHeight="1" x14ac:dyDescent="0.35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75" customHeight="1" x14ac:dyDescent="0.35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4" customHeight="1" x14ac:dyDescent="0.35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4" customHeight="1" x14ac:dyDescent="0.35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4" customHeight="1" x14ac:dyDescent="0.35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75" customHeight="1" x14ac:dyDescent="0.35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4" customHeight="1" x14ac:dyDescent="0.35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75" customHeight="1" x14ac:dyDescent="0.35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75" customHeight="1" x14ac:dyDescent="0.35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4" customHeight="1" x14ac:dyDescent="0.35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75" customHeight="1" x14ac:dyDescent="0.35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75" customHeight="1" x14ac:dyDescent="0.35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customHeight="1" x14ac:dyDescent="0.35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customHeight="1" x14ac:dyDescent="0.35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75" customHeight="1" x14ac:dyDescent="0.35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customHeight="1" x14ac:dyDescent="0.35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75" customHeight="1" x14ac:dyDescent="0.35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customHeight="1" x14ac:dyDescent="0.35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75" customHeight="1" x14ac:dyDescent="0.35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customHeight="1" x14ac:dyDescent="0.35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customHeight="1" x14ac:dyDescent="0.35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customHeight="1" x14ac:dyDescent="0.35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75" customHeight="1" x14ac:dyDescent="0.35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75" customHeight="1" x14ac:dyDescent="0.35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75" customHeight="1" x14ac:dyDescent="0.35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customHeight="1" x14ac:dyDescent="0.35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75" customHeight="1" x14ac:dyDescent="0.35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customHeight="1" x14ac:dyDescent="0.35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4" customHeight="1" x14ac:dyDescent="0.35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4" customHeight="1" x14ac:dyDescent="0.35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4" customHeight="1" x14ac:dyDescent="0.35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4" customHeight="1" x14ac:dyDescent="0.35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4" customHeight="1" x14ac:dyDescent="0.35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4" customHeight="1" x14ac:dyDescent="0.35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4" customHeight="1" x14ac:dyDescent="0.35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customHeight="1" x14ac:dyDescent="0.35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4" customHeight="1" x14ac:dyDescent="0.35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4" customHeight="1" x14ac:dyDescent="0.35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4" customHeight="1" x14ac:dyDescent="0.35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4" customHeight="1" x14ac:dyDescent="0.35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4" customHeight="1" x14ac:dyDescent="0.35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4" customHeight="1" x14ac:dyDescent="0.35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4" customHeight="1" x14ac:dyDescent="0.35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4" customHeight="1" x14ac:dyDescent="0.35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4" customHeight="1" x14ac:dyDescent="0.35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4" customHeight="1" x14ac:dyDescent="0.35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4" customHeight="1" x14ac:dyDescent="0.35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4" customHeight="1" x14ac:dyDescent="0.35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4" customHeight="1" x14ac:dyDescent="0.35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4" customHeight="1" x14ac:dyDescent="0.35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4" customHeight="1" x14ac:dyDescent="0.35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4" customHeight="1" x14ac:dyDescent="0.35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4" customHeight="1" x14ac:dyDescent="0.35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4" customHeight="1" x14ac:dyDescent="0.35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4" customHeight="1" x14ac:dyDescent="0.35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4" customHeight="1" x14ac:dyDescent="0.35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4" customHeight="1" x14ac:dyDescent="0.35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4" customHeight="1" x14ac:dyDescent="0.35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4" customHeight="1" x14ac:dyDescent="0.35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4" customHeight="1" x14ac:dyDescent="0.35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4" customHeight="1" x14ac:dyDescent="0.35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4" customHeight="1" x14ac:dyDescent="0.35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4" customHeight="1" x14ac:dyDescent="0.35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4" customHeight="1" x14ac:dyDescent="0.35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4" customHeight="1" x14ac:dyDescent="0.35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4" customHeight="1" x14ac:dyDescent="0.35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4" customHeight="1" x14ac:dyDescent="0.35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4" customHeight="1" x14ac:dyDescent="0.35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4" customHeight="1" x14ac:dyDescent="0.35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4" customHeight="1" x14ac:dyDescent="0.35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4" customHeight="1" x14ac:dyDescent="0.35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4" customHeight="1" x14ac:dyDescent="0.35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4" customHeight="1" x14ac:dyDescent="0.35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4" customHeight="1" x14ac:dyDescent="0.35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4" customHeight="1" x14ac:dyDescent="0.35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4" customHeight="1" x14ac:dyDescent="0.35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4" customHeight="1" x14ac:dyDescent="0.35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4" customHeight="1" x14ac:dyDescent="0.35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4" customHeight="1" x14ac:dyDescent="0.35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4" customHeight="1" x14ac:dyDescent="0.35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4" customHeight="1" x14ac:dyDescent="0.35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4" customHeight="1" x14ac:dyDescent="0.35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4" customHeight="1" x14ac:dyDescent="0.35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4" customHeight="1" x14ac:dyDescent="0.35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4" customHeight="1" x14ac:dyDescent="0.35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4" customHeight="1" x14ac:dyDescent="0.35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4" customHeight="1" x14ac:dyDescent="0.35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4" customHeight="1" x14ac:dyDescent="0.35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4" customHeight="1" x14ac:dyDescent="0.35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4" customHeight="1" x14ac:dyDescent="0.35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4" customHeight="1" x14ac:dyDescent="0.35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4" customHeight="1" x14ac:dyDescent="0.35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4" customHeight="1" x14ac:dyDescent="0.35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4" customHeight="1" x14ac:dyDescent="0.35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4" customHeight="1" x14ac:dyDescent="0.35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4" customHeight="1" x14ac:dyDescent="0.35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4" customHeight="1" x14ac:dyDescent="0.35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4" customHeight="1" x14ac:dyDescent="0.35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4" customHeight="1" x14ac:dyDescent="0.35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75" customHeight="1" x14ac:dyDescent="0.35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75" customHeight="1" x14ac:dyDescent="0.35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75" customHeight="1" x14ac:dyDescent="0.35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75" customHeight="1" x14ac:dyDescent="0.35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75" customHeight="1" x14ac:dyDescent="0.35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75" customHeight="1" x14ac:dyDescent="0.35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75" customHeight="1" x14ac:dyDescent="0.35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4" customHeight="1" x14ac:dyDescent="0.35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4" customHeight="1" x14ac:dyDescent="0.35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75" customHeight="1" x14ac:dyDescent="0.35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4" customHeight="1" x14ac:dyDescent="0.35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4" customHeight="1" x14ac:dyDescent="0.35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4" customHeight="1" x14ac:dyDescent="0.35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4" customHeight="1" x14ac:dyDescent="0.35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75" customHeight="1" x14ac:dyDescent="0.35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4" customHeight="1" x14ac:dyDescent="0.35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4" customHeight="1" x14ac:dyDescent="0.35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4" customHeight="1" x14ac:dyDescent="0.35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4" customHeight="1" x14ac:dyDescent="0.35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4" customHeight="1" x14ac:dyDescent="0.35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4" customHeight="1" x14ac:dyDescent="0.35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4" customHeight="1" x14ac:dyDescent="0.35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4" customHeight="1" x14ac:dyDescent="0.35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4" customHeight="1" x14ac:dyDescent="0.35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4" customHeight="1" x14ac:dyDescent="0.35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4" customHeight="1" x14ac:dyDescent="0.35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4" customHeight="1" x14ac:dyDescent="0.35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4" customHeight="1" x14ac:dyDescent="0.35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4" customHeight="1" x14ac:dyDescent="0.35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4" customHeight="1" x14ac:dyDescent="0.35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4" customHeight="1" x14ac:dyDescent="0.35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4" customHeight="1" x14ac:dyDescent="0.35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4" customHeight="1" x14ac:dyDescent="0.35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4" customHeight="1" x14ac:dyDescent="0.35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4" customHeight="1" x14ac:dyDescent="0.35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4" customHeight="1" x14ac:dyDescent="0.35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4" customHeight="1" x14ac:dyDescent="0.35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4" customHeight="1" x14ac:dyDescent="0.35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4" customHeight="1" x14ac:dyDescent="0.35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4" customHeight="1" x14ac:dyDescent="0.35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4" customHeight="1" x14ac:dyDescent="0.35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4" customHeight="1" x14ac:dyDescent="0.35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4" customHeight="1" x14ac:dyDescent="0.35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4" customHeight="1" x14ac:dyDescent="0.35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4" customHeight="1" x14ac:dyDescent="0.35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4" customHeight="1" x14ac:dyDescent="0.35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4" customHeight="1" x14ac:dyDescent="0.35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4" customHeight="1" x14ac:dyDescent="0.35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4" customHeight="1" x14ac:dyDescent="0.35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4" customHeight="1" x14ac:dyDescent="0.35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4" customHeight="1" x14ac:dyDescent="0.35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4" customHeight="1" x14ac:dyDescent="0.35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4" customHeight="1" x14ac:dyDescent="0.35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4" customHeight="1" x14ac:dyDescent="0.35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4" customHeight="1" x14ac:dyDescent="0.35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4" customHeight="1" x14ac:dyDescent="0.35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4" customHeight="1" x14ac:dyDescent="0.35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4" customHeight="1" x14ac:dyDescent="0.35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4" customHeight="1" x14ac:dyDescent="0.35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4" customHeight="1" x14ac:dyDescent="0.35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4" customHeight="1" x14ac:dyDescent="0.35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4" customHeight="1" x14ac:dyDescent="0.35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4" customHeight="1" x14ac:dyDescent="0.35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4" customHeight="1" x14ac:dyDescent="0.35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4" customHeight="1" x14ac:dyDescent="0.35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4" customHeight="1" x14ac:dyDescent="0.35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4" customHeight="1" x14ac:dyDescent="0.35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4" customHeight="1" x14ac:dyDescent="0.35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4" customHeight="1" x14ac:dyDescent="0.35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4" customHeight="1" x14ac:dyDescent="0.35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4" customHeight="1" x14ac:dyDescent="0.35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4" customHeight="1" x14ac:dyDescent="0.35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4" customHeight="1" x14ac:dyDescent="0.35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4" customHeight="1" x14ac:dyDescent="0.35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4" customHeight="1" x14ac:dyDescent="0.35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4" customHeight="1" x14ac:dyDescent="0.35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4" customHeight="1" x14ac:dyDescent="0.35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4" customHeight="1" x14ac:dyDescent="0.35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4" customHeight="1" x14ac:dyDescent="0.35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4" customHeight="1" x14ac:dyDescent="0.35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4" customHeight="1" x14ac:dyDescent="0.35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customHeight="1" x14ac:dyDescent="0.35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customHeight="1" x14ac:dyDescent="0.35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customHeight="1" x14ac:dyDescent="0.35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customHeight="1" x14ac:dyDescent="0.35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customHeight="1" x14ac:dyDescent="0.35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customHeight="1" x14ac:dyDescent="0.35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customHeight="1" x14ac:dyDescent="0.35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customHeight="1" x14ac:dyDescent="0.35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customHeight="1" x14ac:dyDescent="0.35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customHeight="1" x14ac:dyDescent="0.35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customHeight="1" x14ac:dyDescent="0.35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customHeight="1" x14ac:dyDescent="0.35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customHeight="1" x14ac:dyDescent="0.35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customHeight="1" x14ac:dyDescent="0.35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customHeight="1" x14ac:dyDescent="0.35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customHeight="1" x14ac:dyDescent="0.35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customHeight="1" x14ac:dyDescent="0.35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customHeight="1" x14ac:dyDescent="0.35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5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5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5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5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5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5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5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5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5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5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0"/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0"/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0"/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0"/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0"/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0"/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0"/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0"/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0"/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0"/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0"/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0"/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0"/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0"/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0"/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0"/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0"/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0"/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0"/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0"/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0"/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0"/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0"/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0"/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0"/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0"/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0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0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/>
    <row r="5978" spans="1:69" x14ac:dyDescent="0.35"/>
    <row r="5979" spans="1:69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</sheetData>
  <sheetProtection autoFilter="0"/>
  <autoFilter ref="A4:BS13" xr:uid="{0739AAAC-89A0-4907-B1C9-C9A11AC67F15}">
    <filterColumn colId="67">
      <customFilters>
        <customFilter operator="notEqual" val=" "/>
      </customFilters>
    </filterColumn>
  </autoFilter>
  <conditionalFormatting sqref="Y5:Y12">
    <cfRule type="duplicateValues" dxfId="2" priority="2"/>
  </conditionalFormatting>
  <conditionalFormatting sqref="Y13">
    <cfRule type="duplicateValues" dxfId="1" priority="1"/>
  </conditionalFormatting>
  <conditionalFormatting sqref="Y14:Y15">
    <cfRule type="duplicateValues" dxfId="0" priority="4"/>
  </conditionalFormatting>
  <dataValidations count="7">
    <dataValidation type="custom" allowBlank="1" showInputMessage="1" showErrorMessage="1" error="Enter Valid Mobile Number_x000a_" sqref="BG6:BG7" xr:uid="{6BF225CE-F213-43A8-9476-0ACED8C8275D}">
      <formula1>AND(ISNUMBER(BG6),LEN(BG6)=10,NOT(ISERROR(VALUE(BG6))))</formula1>
    </dataValidation>
    <dataValidation type="list" allowBlank="1" showInputMessage="1" showErrorMessage="1" sqref="BP5:BP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7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6" xr:uid="{360E6609-4AF1-42BB-8C4C-7DF9B8DF6715}">
      <formula1>IF($BI5=MMM,MMM,LC)</formula1>
    </dataValidation>
    <dataValidation type="list" allowBlank="1" showInputMessage="1" showErrorMessage="1" sqref="BN5 BN7:BN12 BN14:BN5976" xr:uid="{8EF08D65-DE5B-49F2-8024-0FC8ED9A029B}">
      <formula1>IF(OR($BI5=vv, $BI5=tcs), YNN, NA)</formula1>
    </dataValidation>
    <dataValidation type="list" allowBlank="1" showInputMessage="1" showErrorMessage="1" sqref="BL5:BL597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:BP5976" xr:uid="{AD89D975-A2E9-487F-8C1A-14FA58EF845E}">
      <formula1>IF(AND($BI8=vv, $BK8=A), IF($BM8=AE, LDC, IF($BM8=NL, MBW)), IF(OR(AND($BI8=vv, $BK8=B), $BI8=tcs, AND($BI8=vv, $BK8=DD), AND($BI8=vv, $BK8=EE), AND($BI8=vv, $BK8=FF)), IF($BM8=AE, AOE, IF($BM8=NL,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2026-07-20T10:04:02Z</dcterms:modified>
</cp:coreProperties>
</file>