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817/"/>
    </mc:Choice>
  </mc:AlternateContent>
  <xr:revisionPtr revIDLastSave="11" documentId="13_ncr:1_{5358C360-2C14-453A-8513-2C18D6799F36}" xr6:coauthVersionLast="47" xr6:coauthVersionMax="47" xr10:uidLastSave="{61CC07D3-2C32-41D3-9D33-B86B42A546F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<sst xmlns="http://schemas.openxmlformats.org/spreadsheetml/2006/main" count="788" uniqueCount="419">
  <si>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</si>
  <si>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</si>
  <si>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</si>
  <si>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</si>
  <si>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</si>
  <si>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</si>
  <si>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</si>
  <si>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</si>
  <si>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</si>
  <si>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</si>
  <si>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</si>
  <si>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</si>
  <si>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</si>
  <si>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</si>
  <si>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</si>
  <si>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</si>
  <si>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</si>
  <si>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</si>
  <si>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</si>
  <si>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</si>
  <si>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</si>
  <si>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</si>
  <si>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</si>
  <si>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</si>
  <si>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</si>
  <si>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</si>
  <si>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</si>
  <si>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</si>
  <si>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</si>
  <si>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</si>
  <si>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</si>
  <si>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</si>
  <si>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</si>
  <si>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</si>
  <si>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</si>
  <si>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</si>
  <si>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</si>
  <si>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</si>
  <si>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</si>
  <si>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</si>
  <si>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</si>
  <si>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</si>
  <si>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</si>
  <si>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</si>
  <si>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</si>
  <si>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</si>
  <si>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</si>
  <si>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</si>
  <si>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</si>
  <si>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</si>
  <si>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</si>
  <si>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</si>
  <si>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</si>
  <si>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</si>
  <si>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</si>
  <si>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</si>
  <si>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</si>
  <si>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</si>
  <si>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</si>
  <si>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</si>
  <si>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</si>
  <si>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</si>
  <si>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</si>
  <si>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</si>
  <si>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</si>
  <si>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</si>
  <si>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</si>
  <si>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</si>
  <si>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</si>
  <si>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</si>
  <si>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</si>
  <si>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</si>
  <si>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</si>
  <si>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</si>
  <si>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</si>
  <si>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</si>
  <si>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</si>
  <si>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</si>
  <si>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</si>
  <si>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</si>
  <si>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</si>
  <si>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</si>
  <si>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</si>
  <si>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</si>
  <si>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</si>
  <si>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</si>
  <si>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</si>
  <si>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</si>
  <si>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</si>
  <si>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</si>
  <si>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</si>
  <si>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</si>
  <si>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</si>
  <si>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</si>
  <si>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</si>
  <si>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</si>
  <si>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</si>
  <si>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</si>
  <si>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</si>
  <si>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</si>
  <si>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</si>
  <si>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</si>
  <si>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</si>
  <si>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</si>
  <si>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</si>
  <si>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</si>
  <si>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</si>
  <si>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</si>
  <si>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</si>
  <si>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</si>
  <si>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</si>
  <si>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</si>
  <si>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</si>
  <si>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</si>
  <si>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</si>
  <si>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</si>
  <si>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</si>
  <si>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</si>
  <si>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</si>
  <si>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</si>
  <si>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</si>
  <si>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</si>
  <si>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</si>
  <si>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</si>
  <si>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</si>
  <si>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</si>
  <si>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</si>
  <si>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</si>
  <si>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</si>
  <si>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</si>
  <si>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</si>
  <si>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</si>
  <si>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</si>
  <si>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</si>
  <si>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</si>
  <si>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</si>
  <si>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</si>
  <si>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</si>
  <si>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</si>
  <si>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</si>
  <si>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</si>
  <si>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</si>
  <si>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</si>
  <si>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</si>
  <si>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</si>
  <si>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</si>
  <si>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</si>
  <si>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</si>
  <si>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</si>
  <si>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</si>
  <si>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</si>
  <si>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</si>
  <si>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</si>
  <si>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</si>
  <si>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</si>
  <si>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</si>
  <si>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</si>
  <si>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</si>
  <si>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</si>
  <si>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</si>
  <si>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</si>
  <si>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</si>
  <si>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</si>
  <si>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</si>
  <si>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</si>
  <si>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</si>
  <si>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</si>
  <si>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</si>
  <si>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</si>
  <si>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</si>
  <si>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</si>
  <si>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</si>
  <si>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</si>
  <si>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</si>
  <si>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</si>
  <si>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</si>
  <si>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</si>
  <si>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</si>
  <si>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</si>
  <si>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</si>
  <si>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</si>
  <si>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</si>
  <si>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</si>
  <si>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</si>
  <si>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</si>
  <si>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</si>
  <si>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</si>
  <si>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</si>
  <si>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</si>
  <si>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</si>
  <si>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</si>
  <si>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</si>
  <si>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</si>
  <si>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</si>
  <si>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</si>
  <si>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</si>
  <si>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</si>
  <si>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</si>
  <si>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</si>
  <si>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</si>
  <si>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</si>
  <si>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</si>
  <si>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</si>
  <si>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</si>
  <si>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</si>
  <si>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</si>
  <si>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</si>
  <si>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</si>
  <si>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</si>
  <si>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</si>
  <si>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</si>
  <si>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</si>
  <si>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</si>
  <si>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</si>
  <si>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</si>
  <si>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</si>
  <si>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</si>
  <si>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</si>
  <si>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</si>
  <si>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</si>
  <si>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</si>
  <si>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</si>
  <si>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</si>
  <si>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</si>
  <si>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</si>
  <si>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</si>
  <si>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</si>
  <si>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</si>
  <si>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</si>
  <si>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</si>
  <si>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</si>
  <si>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</si>
  <si>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</si>
  <si>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</si>
  <si>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</si>
  <si>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</si>
  <si>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</si>
  <si>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</si>
  <si>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</si>
  <si>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</si>
  <si>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</si>
  <si>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</si>
  <si>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</si>
  <si>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</si>
  <si>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</si>
  <si>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</si>
  <si>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</si>
  <si>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</si>
  <si>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</si>
  <si>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</si>
  <si>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</si>
  <si>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:30-6-26</t>
  </si>
  <si>
    <t>To Date :30-6-26</t>
  </si>
  <si>
    <t>West</t>
  </si>
  <si>
    <t>Gujarat</t>
  </si>
  <si>
    <t>Ahmedabad</t>
  </si>
  <si>
    <t>Idar</t>
  </si>
  <si>
    <t>GR3211</t>
  </si>
  <si>
    <t>Satlasana</t>
  </si>
  <si>
    <t>KANEDIYA</t>
  </si>
  <si>
    <t>SF0085047</t>
  </si>
  <si>
    <t>Vikramji Abhuji Dabhi</t>
  </si>
  <si>
    <t>KANERDIYA C2</t>
  </si>
  <si>
    <t>KANERDIYA C2 GOVIND K1</t>
  </si>
  <si>
    <t>Chetana</t>
  </si>
  <si>
    <t>SSF2880008</t>
  </si>
  <si>
    <t xml:space="preserve">KHODAMALI </t>
  </si>
  <si>
    <t>KHODAMALI  C10</t>
  </si>
  <si>
    <t>KHODAMALI  C10 Otalpur1</t>
  </si>
  <si>
    <t>SSF2675945</t>
  </si>
  <si>
    <t>SAMARAPUR</t>
  </si>
  <si>
    <t>SAMARAPUR C1</t>
  </si>
  <si>
    <t>SAMARAPUR C1 SAMRAT11</t>
  </si>
  <si>
    <t>SSF2288466</t>
  </si>
  <si>
    <t>KESHARPURA</t>
  </si>
  <si>
    <t>KESHARPURA C5</t>
  </si>
  <si>
    <t>KESHARPURA C5 Kuda New R1</t>
  </si>
  <si>
    <t>SSF3259570</t>
  </si>
  <si>
    <t>OBC</t>
  </si>
  <si>
    <t>HINDU</t>
  </si>
  <si>
    <t>Animal Husbandry &amp; Poultry</t>
  </si>
  <si>
    <t>GENERAL</t>
  </si>
  <si>
    <t>Agriculture &amp; Farming</t>
  </si>
  <si>
    <t>BABUBEN BABUJI THAKOR</t>
  </si>
  <si>
    <t>01-Apr-2024</t>
  </si>
  <si>
    <t>04</t>
  </si>
  <si>
    <t>2</t>
  </si>
  <si>
    <t>3.70 Yrs</t>
  </si>
  <si>
    <t>18 Oct 2022</t>
  </si>
  <si>
    <t>&gt; 2 to 4 Years</t>
  </si>
  <si>
    <t>06-May-2024</t>
  </si>
  <si>
    <t>30-Apr-2026</t>
  </si>
  <si>
    <t>THAKOR KRISHNABEN KANUJI</t>
  </si>
  <si>
    <t>17-Mar-2024</t>
  </si>
  <si>
    <t>08</t>
  </si>
  <si>
    <t>3.98 Yrs</t>
  </si>
  <si>
    <t>10 Jul 2022</t>
  </si>
  <si>
    <t>ASHABA KRUSHNASINH CHAUHAN</t>
  </si>
  <si>
    <t>04-May-2024</t>
  </si>
  <si>
    <t>07</t>
  </si>
  <si>
    <t>4.19 Yrs</t>
  </si>
  <si>
    <t>22 Jan 2022</t>
  </si>
  <si>
    <t>&gt; 4 to 6 Years</t>
  </si>
  <si>
    <t>07-Jun-2024</t>
  </si>
  <si>
    <t>21-May-2026</t>
  </si>
  <si>
    <t>THAKOR KOMALBEN NARESHJI</t>
  </si>
  <si>
    <t>01-Oct-2024</t>
  </si>
  <si>
    <t>GL-2</t>
  </si>
  <si>
    <t>3.43 Yrs</t>
  </si>
  <si>
    <t>24 Jan 2023</t>
  </si>
  <si>
    <t>04-Nov-2024</t>
  </si>
  <si>
    <t>30-Oct-2025</t>
  </si>
  <si>
    <t>Bhuvanesh Chudasama/SF0050048</t>
  </si>
  <si>
    <t>BEDASMA</t>
  </si>
  <si>
    <t>BEDASMA C3</t>
  </si>
  <si>
    <t>BEDASMA C3 ASHAPURAMA1</t>
  </si>
  <si>
    <t>SSF2554675</t>
  </si>
  <si>
    <t>ASHABEN HIRABHAI SENAMA</t>
  </si>
  <si>
    <t>22-Feb-2024</t>
  </si>
  <si>
    <t>4.17 Yrs</t>
  </si>
  <si>
    <t>29 Apr 2022</t>
  </si>
  <si>
    <t>07-Apr-2024</t>
  </si>
  <si>
    <t>19-Mar-2026</t>
  </si>
  <si>
    <t>Borrower paid her EMI to Lo dated on 6-Jan-25,3-Feb-25,Total Rs.5880/-(2940*2) but Lo not posted in FIMO</t>
  </si>
  <si>
    <t>Borrower paid her EMI to Lo dated on 3-Feb-25,3-Mar-25,10-Jun-25,2-Sep-25.10-Oct-25 Total Rs.13900/-(2780*5) but Lo not posted in FIMO</t>
  </si>
  <si>
    <t>Borrower paid her EMI to Lo dated on 1-Nov-24,7-Feb-25,Total Rs.5560/-(2780*2) but Lo not posted in FIMO</t>
  </si>
  <si>
    <t>Borrower and her husband not respond well</t>
  </si>
  <si>
    <t>FN26-27-00817</t>
  </si>
  <si>
    <t xml:space="preserve">Kalpeshbhai Mashurbhai Dabhi
</t>
  </si>
  <si>
    <t>SF0078181</t>
  </si>
  <si>
    <t>Loan Officer</t>
  </si>
  <si>
    <t>Borrower paid her EMI to Lo dated on 1-Nov-24 Rs.2780/- but Lo not posted in FIMO</t>
  </si>
  <si>
    <t>Borrower paid her EMI to Lo dated on 7-Feb-25 Rs.2780/- but Lo not posted in FIMO</t>
  </si>
  <si>
    <t>Borrower paid her EMI to Lo dated on 6-Jan-25, Rs.2940/- but Lo not posted in FIMO</t>
  </si>
  <si>
    <t>Borrower paid her EMI to Lo dated on 3-Feb-25 Rs.2940/- but Lo not posted in FIMO</t>
  </si>
  <si>
    <t>Borrower paid her EMI to Lo dated on 12-Sep-25 Rs.2780/- but Lo not posted in FIMO</t>
  </si>
  <si>
    <t>Borrower paid her EMI to Lo dated on 16-Apr-25 Rs.2780/- but Lo not posted in FIMO</t>
  </si>
  <si>
    <t>Borrower paid her EMI to Lo dated on 12-Aug-25 Rs.2780/- but Lo not posted in FIMO</t>
  </si>
  <si>
    <t>Borrower paid her EMI to Lo dated on 3-Feb-25 Rs.2780/-but Lo not posted in FIMO</t>
  </si>
  <si>
    <t>Borrower paid her EMI to Lo dated on 10-Jun-25 Rs.2780/-but Lo not posted in FIMO</t>
  </si>
  <si>
    <t>Borrower paid her EMI to Lo dated on 2-Sep-25 Rs.2780/-but Lo not posted in FIMO</t>
  </si>
  <si>
    <t>Borrower paid her EMI to Lo dated on 10-Oct-25 Rs.2780/-but Lo not posted in FIMO</t>
  </si>
  <si>
    <t>Borrower paid her EMI to Lo dated on 3-Mar-25 Rs.2780/-but Lo not posted in FIMO</t>
  </si>
  <si>
    <t>No Action Taken</t>
  </si>
  <si>
    <t>IA</t>
  </si>
  <si>
    <t>Nikhil Rai/SF0075501</t>
  </si>
  <si>
    <t>Sudarshan Raosaheb Patil/SF0070235</t>
  </si>
  <si>
    <t>Umesh Kumar/SF0088299</t>
  </si>
  <si>
    <t>Atulji Solanki/SF0036482</t>
  </si>
  <si>
    <t>Completed-Report Submitted</t>
  </si>
  <si>
    <t>Terminated</t>
  </si>
  <si>
    <t>Bhuvanesh Chudasama</t>
  </si>
  <si>
    <t>SF0050048</t>
  </si>
  <si>
    <t>VAJAPUR</t>
  </si>
  <si>
    <t>741736 C1</t>
  </si>
  <si>
    <t>741736 C1 RAM1</t>
  </si>
  <si>
    <t>SSF2491434</t>
  </si>
  <si>
    <t>Animal Feed And Fodder</t>
  </si>
  <si>
    <t>VAJAPUR C1</t>
  </si>
  <si>
    <t>VAJAPUR C1 Shiva1</t>
  </si>
  <si>
    <t>SGJ0000006660722</t>
  </si>
  <si>
    <t>SSF5415559</t>
  </si>
  <si>
    <t>SARTANPUR</t>
  </si>
  <si>
    <t>SF0089568</t>
  </si>
  <si>
    <t>Pravinbhai Khemabhai Taral</t>
  </si>
  <si>
    <t>SARTANPUR C1</t>
  </si>
  <si>
    <t>SARTANPUR C1 Sartanpur C3 Okaliyara1</t>
  </si>
  <si>
    <t>SSF4061571</t>
  </si>
  <si>
    <t>SARTANPUR C1 MADHAJI1</t>
  </si>
  <si>
    <t>SSF4411739</t>
  </si>
  <si>
    <t>SARTANPUR C1 Okliyara C221</t>
  </si>
  <si>
    <t>SSF5335908</t>
  </si>
  <si>
    <t>SSF2449660</t>
  </si>
  <si>
    <t>JETHIBEN MADHABHAI VAGHARI</t>
  </si>
  <si>
    <t>12-Jun-2025</t>
  </si>
  <si>
    <t>GL-3</t>
  </si>
  <si>
    <t>4.30 Yrs</t>
  </si>
  <si>
    <t>15 Mar 2022</t>
  </si>
  <si>
    <t>04-Jul-2025</t>
  </si>
  <si>
    <t>08-Jun-2026</t>
  </si>
  <si>
    <t>RAIBEN VIJAYJI THAKARDA</t>
  </si>
  <si>
    <t>18-Jun-2025</t>
  </si>
  <si>
    <t>GL-1</t>
  </si>
  <si>
    <t>1.03 Yrs</t>
  </si>
  <si>
    <t>18 Jun 2025</t>
  </si>
  <si>
    <t>&lt;= 2 Years</t>
  </si>
  <si>
    <t>07-Jun-2026</t>
  </si>
  <si>
    <t>DADAMBEN VIKRAMJI THAKOR</t>
  </si>
  <si>
    <t>09-Jul-2025</t>
  </si>
  <si>
    <t>2.42 Yrs</t>
  </si>
  <si>
    <t>30 Jan 2024</t>
  </si>
  <si>
    <t>01-Aug-2025</t>
  </si>
  <si>
    <t>SONALBEN BHAVANJI THAKOR</t>
  </si>
  <si>
    <t>15-Aug-2025</t>
  </si>
  <si>
    <t>03</t>
  </si>
  <si>
    <t>3.00 Yrs</t>
  </si>
  <si>
    <t>29 Jun 2023</t>
  </si>
  <si>
    <t>01-Sep-2025</t>
  </si>
  <si>
    <t>03-Jun-2026</t>
  </si>
  <si>
    <t>PAYALBEN REVABHAI CHAMAR</t>
  </si>
  <si>
    <t>12-Sep-2025</t>
  </si>
  <si>
    <t>2.84 Yrs</t>
  </si>
  <si>
    <t>28 Aug 2023</t>
  </si>
  <si>
    <t>06-Oct-2025</t>
  </si>
  <si>
    <t>MINABA SURJITSINH CHAUHAN</t>
  </si>
  <si>
    <t>03-Dec-2025</t>
  </si>
  <si>
    <t>2.45 Yrs</t>
  </si>
  <si>
    <t>18 Jan 2024</t>
  </si>
  <si>
    <t>05-Jan-2026</t>
  </si>
  <si>
    <t>SITABEN BABUJI THAKARDA</t>
  </si>
  <si>
    <t>19-Jan-2026</t>
  </si>
  <si>
    <t>4.31 Yrs</t>
  </si>
  <si>
    <t>10 Mar 2022</t>
  </si>
  <si>
    <t>02-Feb-2026</t>
  </si>
  <si>
    <t>Javedbhai Vanajara/SF0027120</t>
  </si>
  <si>
    <t>Javedbhai Vanajara</t>
  </si>
  <si>
    <t>SF0027120</t>
  </si>
  <si>
    <t>Borrower paid her EMI to Lo dated on 12-Sep-25,16-Apr-25,12-Aug-25 Total Rs.8360/-(2780*2+2800) but Lo not posted in FIMO</t>
  </si>
  <si>
    <t>LO/Kalpeshbhai Mashurbhai Dabhi/SF0078181 was found involved in Collection amount misappropriation 
(Collected EMIs  amount but not posted to concerned borrowers accounts) on the names of 04 borrowers for the 
amounting to Rs. 33700/- based on the evidence available.
Total Fraud Amount Rs. 33700/-
Amount Recovered and Accounted in FIMO Rs.0/-
Net Fraud Amount to be recovered Rs.33700/-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</si>
</sst>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top" readingOrder="1"/>
    </xf>
    <xf numFmtId="0" fontId="35" fillId="0" borderId="15" xfId="0" applyFont="1" applyBorder="1" applyAlignment="1">
      <alignment horizontal="center" vertical="center" readingOrder="1"/>
    </xf>
    <xf numFmtId="172" fontId="35" fillId="0" borderId="15" xfId="0" applyNumberFormat="1" applyFont="1" applyBorder="1" applyAlignment="1">
      <alignment horizontal="center" vertical="center" readingOrder="1"/>
    </xf>
    <xf numFmtId="172" fontId="35" fillId="0" borderId="15" xfId="0" applyNumberFormat="1" applyFont="1" applyBorder="1" applyAlignment="1">
      <alignment horizontal="center" vertical="top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6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6">
    <cellStyle name="Comma" xfId="30" builtinId="3"/>
    <cellStyle name="Comma 2" xfId="35" xr:uid="{A3D96BD0-88B0-42A8-BE25-C5F6FBED9A2C}"/>
    <cellStyle name="Comma 2 2" xfId="14" xr:uid="{00000000-0005-0000-0000-000000000000}"/>
    <cellStyle name="Comma 2 2 2" xfId="34" xr:uid="{AB78CED6-D9B3-49F6-A8C2-250F1233B044}"/>
    <cellStyle name="Comma 2 2 3" xfId="32" xr:uid="{2C3D5932-8214-46F4-8906-D46EF1D54CCF}"/>
    <cellStyle name="Comma 3" xfId="18" xr:uid="{00000000-0005-0000-0000-000001000000}"/>
    <cellStyle name="Comma 4" xfId="33" xr:uid="{9EEB84C1-E7D7-475D-8D38-908B0744B07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GR3211</v>
      </c>
      <c r="D5" s="64" t="str">
        <f>IF('Physical Cash at Safe'!D28="Yes", 'Physical Cash at Safe'!A4, 'Borrower Wise Details'!C5)</f>
        <v>Satlasana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46194</v>
      </c>
      <c r="H5" s="62" t="s">
        <v>344</v>
      </c>
      <c r="I5" s="61">
        <v>46195</v>
      </c>
      <c r="J5" s="79" t="str">
        <f>IF('Physical Cash at Safe'!D28="Yes",'Physical Cash at Safe'!E28,IF('Borrower Wise Details'!D5&lt;&gt;"",'Borrower Wise Details'!D5,""))</f>
        <v>FN26-27-00817</v>
      </c>
      <c r="K5" s="89">
        <v>1</v>
      </c>
      <c r="L5" s="90">
        <v>5560</v>
      </c>
      <c r="M5" s="90">
        <v>0</v>
      </c>
      <c r="N5" s="90" t="s">
        <v>348</v>
      </c>
      <c r="O5" s="90" t="s">
        <v>345</v>
      </c>
      <c r="P5" s="90" t="s">
        <v>346</v>
      </c>
      <c r="Q5" s="90" t="s">
        <v>347</v>
      </c>
      <c r="R5" s="80" t="str">
        <f>IF('Physical Cash at Safe'!$D$28="Yes", 'Physical Cash at Safe'!$A$28, IF('Borrower Wise Details'!F5&lt;&gt;"", 'Borrower Wise Details'!F5, ""))</f>
        <v xml:space="preserve">Kalpeshbhai Mashurbhai Dabhi
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SF0078181</v>
      </c>
      <c r="U5" s="83" t="s">
        <v>350</v>
      </c>
      <c r="V5" s="61">
        <v>46136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349</v>
      </c>
      <c r="Z5" s="61">
        <v>46203</v>
      </c>
      <c r="AA5" s="61">
        <v>46205</v>
      </c>
      <c r="AB5" s="61" t="s">
        <v>415</v>
      </c>
      <c r="AC5" s="61" t="s">
        <v>416</v>
      </c>
      <c r="AD5" s="145">
        <v>7</v>
      </c>
      <c r="AE5" s="61" t="s">
        <v>351</v>
      </c>
      <c r="AF5" s="61" t="s">
        <v>352</v>
      </c>
      <c r="AG5" s="145">
        <v>5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33700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33700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46230</v>
      </c>
      <c r="AO5" s="75" t="s">
        <v>418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4" sqref="R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GR3211</v>
      </c>
      <c r="C5" s="50" t="str">
        <f>IF('Fraud Investigation Report'!D5="", "", 'Fraud Investigation Report'!D5)</f>
        <v>Satlasana</v>
      </c>
      <c r="D5" s="73" t="str">
        <f>IF(OR('Fraud Investigation Report'!R5="", 'Fraud Investigation Report'!R5=0), "", 'Fraud Investigation Report'!R5)</f>
        <v xml:space="preserve">Kalpeshbhai Mashurbhai Dabhi
</v>
      </c>
      <c r="E5" s="73" t="str">
        <f>IF(OR('Fraud Investigation Report'!T5="", 'Fraud Investigation Report'!T5=0), "", 'Fraud Investigation Report'!T5)</f>
        <v>SF0078181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FN26-27-00817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33700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33700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33700</v>
      </c>
      <c r="Q5" s="49"/>
      <c r="R5" s="93" t="s">
        <v>343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/>
      <c r="C32" s="37" t="s">
        <v>76</v>
      </c>
      <c r="D32" s="180"/>
      <c r="E32" s="181"/>
    </row>
    <row r="33" spans="1:5" ht="18" customHeight="1" x14ac:dyDescent="0.35">
      <c r="A33" s="37" t="s">
        <v>77</v>
      </c>
      <c r="B33" s="125"/>
      <c r="C33" s="39" t="s">
        <v>78</v>
      </c>
      <c r="D33" s="173"/>
      <c r="E33" s="174"/>
    </row>
    <row r="34" spans="1:5" ht="26" x14ac:dyDescent="0.35">
      <c r="A34" s="39" t="s">
        <v>198</v>
      </c>
      <c r="B34" s="125"/>
      <c r="C34" s="39" t="s">
        <v>199</v>
      </c>
      <c r="D34" s="175"/>
      <c r="E34" s="176"/>
    </row>
    <row r="35" spans="1:5" ht="26" x14ac:dyDescent="0.35">
      <c r="A35" s="39" t="s">
        <v>200</v>
      </c>
      <c r="B35" s="125"/>
      <c r="C35" s="39" t="s">
        <v>202</v>
      </c>
      <c r="D35" s="175"/>
      <c r="E35" s="176"/>
    </row>
    <row r="36" spans="1:5" ht="25.5" customHeight="1" x14ac:dyDescent="0.35">
      <c r="A36" s="39" t="s">
        <v>201</v>
      </c>
      <c r="B36" s="126"/>
      <c r="C36" s="39" t="s">
        <v>203</v>
      </c>
      <c r="D36" s="177"/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4" zoomScaleNormal="100" workbookViewId="0">
      <selection activeCell="P4" sqref="P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GR3211</v>
      </c>
      <c r="C5" s="60" t="str">
        <f>IF('Loan Outstanding Report'!$H$5="", "", 'Loan Outstanding Report'!$H$5)</f>
        <v>Satlasana</v>
      </c>
      <c r="D5" s="150" t="s">
        <v>327</v>
      </c>
      <c r="E5" s="66">
        <v>46204</v>
      </c>
      <c r="F5" s="151" t="s">
        <v>328</v>
      </c>
      <c r="G5" s="49" t="s">
        <v>329</v>
      </c>
      <c r="H5" s="49" t="s">
        <v>330</v>
      </c>
      <c r="I5" s="49" t="s">
        <v>271</v>
      </c>
      <c r="J5" s="49" t="s">
        <v>273</v>
      </c>
      <c r="K5" s="49" t="s">
        <v>297</v>
      </c>
      <c r="L5" s="11">
        <v>356729582</v>
      </c>
      <c r="M5" s="67" t="s">
        <v>298</v>
      </c>
      <c r="N5" s="49">
        <v>52000</v>
      </c>
      <c r="O5" s="49">
        <v>2780</v>
      </c>
      <c r="P5" s="67" t="s">
        <v>127</v>
      </c>
      <c r="Q5" s="88">
        <v>45597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331</v>
      </c>
    </row>
    <row r="6" spans="1:23" ht="30" customHeight="1" x14ac:dyDescent="0.3">
      <c r="A6" s="65">
        <v>2</v>
      </c>
      <c r="B6" s="60" t="str">
        <f>IF(J6&lt;&gt;"", $B$5, "")</f>
        <v>GR3211</v>
      </c>
      <c r="C6" s="50" t="str">
        <f>IF(J6&lt;&gt;"", $C$5, "")</f>
        <v>Satlasana</v>
      </c>
      <c r="D6" s="50" t="str">
        <f>IF(J6&lt;&gt;"", $D$5, "")</f>
        <v>FN26-27-00817</v>
      </c>
      <c r="E6" s="66">
        <v>46204</v>
      </c>
      <c r="F6" s="50" t="str">
        <f>IF(J6&lt;&gt;"", $F$5, "")</f>
        <v xml:space="preserve">Kalpeshbhai Mashurbhai Dabhi
</v>
      </c>
      <c r="G6" s="50" t="str">
        <f>IF(J6&lt;&gt;"", $G$5, "")</f>
        <v>SF0078181</v>
      </c>
      <c r="H6" s="50" t="str">
        <f>IF(J6&lt;&gt;"", $H$5, "")</f>
        <v>Loan Officer</v>
      </c>
      <c r="I6" s="49" t="s">
        <v>271</v>
      </c>
      <c r="J6" s="49" t="s">
        <v>273</v>
      </c>
      <c r="K6" s="49" t="s">
        <v>297</v>
      </c>
      <c r="L6" s="11">
        <v>356729582</v>
      </c>
      <c r="M6" s="67" t="s">
        <v>298</v>
      </c>
      <c r="N6" s="49">
        <v>52000</v>
      </c>
      <c r="O6" s="49">
        <v>2780</v>
      </c>
      <c r="P6" s="67" t="s">
        <v>127</v>
      </c>
      <c r="Q6" s="67">
        <v>45695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152" t="s">
        <v>332</v>
      </c>
    </row>
    <row r="7" spans="1:23" ht="30" customHeight="1" x14ac:dyDescent="0.3">
      <c r="A7" s="65">
        <v>3</v>
      </c>
      <c r="B7" s="60" t="str">
        <f t="shared" ref="B7:B70" si="1">IF(J7&lt;&gt;"", $B$5, "")</f>
        <v>GR3211</v>
      </c>
      <c r="C7" s="50" t="str">
        <f t="shared" ref="C7:C70" si="2">IF(J7&lt;&gt;"", $C$5, "")</f>
        <v>Satlasana</v>
      </c>
      <c r="D7" s="50" t="str">
        <f t="shared" ref="D7:D70" si="3">IF(J7&lt;&gt;"", $D$5, "")</f>
        <v>FN26-27-00817</v>
      </c>
      <c r="E7" s="66">
        <v>46204</v>
      </c>
      <c r="F7" s="50" t="str">
        <f t="shared" ref="F7:F70" si="4">IF(J7&lt;&gt;"", $F$5, "")</f>
        <v xml:space="preserve">Kalpeshbhai Mashurbhai Dabhi
</v>
      </c>
      <c r="G7" s="50" t="str">
        <f t="shared" ref="G7:G70" si="5">IF(J7&lt;&gt;"", $G$5, "")</f>
        <v>SF0078181</v>
      </c>
      <c r="H7" s="50" t="str">
        <f t="shared" ref="H7:H70" si="6">IF(J7&lt;&gt;"", $H$5, "")</f>
        <v>Loan Officer</v>
      </c>
      <c r="I7" s="49" t="s">
        <v>267</v>
      </c>
      <c r="J7" s="49" t="s">
        <v>269</v>
      </c>
      <c r="K7" s="49" t="s">
        <v>292</v>
      </c>
      <c r="L7" s="11">
        <v>355979360</v>
      </c>
      <c r="M7" s="67" t="s">
        <v>293</v>
      </c>
      <c r="N7" s="49">
        <v>55000</v>
      </c>
      <c r="O7" s="49">
        <v>2940</v>
      </c>
      <c r="P7" s="67" t="s">
        <v>127</v>
      </c>
      <c r="Q7" s="67">
        <v>45663</v>
      </c>
      <c r="R7" s="49">
        <v>2940</v>
      </c>
      <c r="S7" s="49">
        <v>0</v>
      </c>
      <c r="T7" s="49">
        <v>0</v>
      </c>
      <c r="U7" s="68">
        <f t="shared" si="0"/>
        <v>2940</v>
      </c>
      <c r="V7" s="42" t="s">
        <v>182</v>
      </c>
      <c r="W7" s="69" t="s">
        <v>333</v>
      </c>
    </row>
    <row r="8" spans="1:23" ht="30" customHeight="1" x14ac:dyDescent="0.3">
      <c r="A8" s="65">
        <v>4</v>
      </c>
      <c r="B8" s="60" t="str">
        <f t="shared" si="1"/>
        <v>GR3211</v>
      </c>
      <c r="C8" s="50" t="str">
        <f t="shared" si="2"/>
        <v>Satlasana</v>
      </c>
      <c r="D8" s="50" t="str">
        <f t="shared" si="3"/>
        <v>FN26-27-00817</v>
      </c>
      <c r="E8" s="66">
        <v>46204</v>
      </c>
      <c r="F8" s="50" t="str">
        <f t="shared" si="4"/>
        <v xml:space="preserve">Kalpeshbhai Mashurbhai Dabhi
</v>
      </c>
      <c r="G8" s="50" t="str">
        <f t="shared" si="5"/>
        <v>SF0078181</v>
      </c>
      <c r="H8" s="50" t="str">
        <f t="shared" si="6"/>
        <v>Loan Officer</v>
      </c>
      <c r="I8" s="49" t="s">
        <v>267</v>
      </c>
      <c r="J8" s="49" t="s">
        <v>269</v>
      </c>
      <c r="K8" s="49" t="s">
        <v>292</v>
      </c>
      <c r="L8" s="11">
        <v>355979360</v>
      </c>
      <c r="M8" s="67" t="s">
        <v>293</v>
      </c>
      <c r="N8" s="49">
        <v>55000</v>
      </c>
      <c r="O8" s="49">
        <v>2940</v>
      </c>
      <c r="P8" s="67" t="s">
        <v>127</v>
      </c>
      <c r="Q8" s="67">
        <v>45691</v>
      </c>
      <c r="R8" s="49">
        <v>2940</v>
      </c>
      <c r="S8" s="49">
        <v>0</v>
      </c>
      <c r="T8" s="49">
        <v>0</v>
      </c>
      <c r="U8" s="68">
        <f t="shared" si="0"/>
        <v>2940</v>
      </c>
      <c r="V8" s="42" t="s">
        <v>182</v>
      </c>
      <c r="W8" s="69" t="s">
        <v>334</v>
      </c>
    </row>
    <row r="9" spans="1:23" ht="30" customHeight="1" x14ac:dyDescent="0.3">
      <c r="A9" s="65">
        <v>5</v>
      </c>
      <c r="B9" s="60" t="str">
        <f t="shared" si="1"/>
        <v>GR3211</v>
      </c>
      <c r="C9" s="50" t="str">
        <f t="shared" si="2"/>
        <v>Satlasana</v>
      </c>
      <c r="D9" s="50" t="str">
        <f t="shared" si="3"/>
        <v>FN26-27-00817</v>
      </c>
      <c r="E9" s="66">
        <v>46204</v>
      </c>
      <c r="F9" s="50" t="str">
        <f t="shared" si="4"/>
        <v xml:space="preserve">Kalpeshbhai Mashurbhai Dabhi
</v>
      </c>
      <c r="G9" s="50" t="str">
        <f t="shared" si="5"/>
        <v>SF0078181</v>
      </c>
      <c r="H9" s="50" t="str">
        <f t="shared" si="6"/>
        <v>Loan Officer</v>
      </c>
      <c r="I9" s="49" t="s">
        <v>314</v>
      </c>
      <c r="J9" s="49" t="s">
        <v>316</v>
      </c>
      <c r="K9" s="49" t="s">
        <v>317</v>
      </c>
      <c r="L9" s="11">
        <v>355400704</v>
      </c>
      <c r="M9" s="67" t="s">
        <v>318</v>
      </c>
      <c r="N9" s="49">
        <v>52000</v>
      </c>
      <c r="O9" s="49">
        <v>2780</v>
      </c>
      <c r="P9" s="67" t="s">
        <v>127</v>
      </c>
      <c r="Q9" s="67">
        <v>45912</v>
      </c>
      <c r="R9" s="49">
        <v>2780</v>
      </c>
      <c r="S9" s="49">
        <v>0</v>
      </c>
      <c r="T9" s="49">
        <v>0</v>
      </c>
      <c r="U9" s="68">
        <f t="shared" si="0"/>
        <v>2780</v>
      </c>
      <c r="V9" s="42" t="s">
        <v>183</v>
      </c>
      <c r="W9" s="69" t="s">
        <v>335</v>
      </c>
    </row>
    <row r="10" spans="1:23" ht="30" customHeight="1" x14ac:dyDescent="0.3">
      <c r="A10" s="65">
        <v>6</v>
      </c>
      <c r="B10" s="60" t="str">
        <f t="shared" si="1"/>
        <v>GR3211</v>
      </c>
      <c r="C10" s="50" t="str">
        <f t="shared" si="2"/>
        <v>Satlasana</v>
      </c>
      <c r="D10" s="50" t="str">
        <f t="shared" si="3"/>
        <v>FN26-27-00817</v>
      </c>
      <c r="E10" s="66">
        <v>46204</v>
      </c>
      <c r="F10" s="50" t="str">
        <f t="shared" si="4"/>
        <v xml:space="preserve">Kalpeshbhai Mashurbhai Dabhi
</v>
      </c>
      <c r="G10" s="50" t="str">
        <f t="shared" si="5"/>
        <v>SF0078181</v>
      </c>
      <c r="H10" s="50" t="str">
        <f t="shared" si="6"/>
        <v>Loan Officer</v>
      </c>
      <c r="I10" s="49" t="s">
        <v>314</v>
      </c>
      <c r="J10" s="49" t="s">
        <v>316</v>
      </c>
      <c r="K10" s="49" t="s">
        <v>317</v>
      </c>
      <c r="L10" s="11">
        <v>355400704</v>
      </c>
      <c r="M10" s="67" t="s">
        <v>318</v>
      </c>
      <c r="N10" s="49">
        <v>52000</v>
      </c>
      <c r="O10" s="49">
        <v>2780</v>
      </c>
      <c r="P10" s="67" t="s">
        <v>127</v>
      </c>
      <c r="Q10" s="67">
        <v>45763</v>
      </c>
      <c r="R10" s="49">
        <v>2800</v>
      </c>
      <c r="S10" s="49">
        <v>0</v>
      </c>
      <c r="T10" s="49">
        <v>0</v>
      </c>
      <c r="U10" s="68">
        <f t="shared" si="0"/>
        <v>2800</v>
      </c>
      <c r="V10" s="42" t="s">
        <v>183</v>
      </c>
      <c r="W10" s="69" t="s">
        <v>336</v>
      </c>
    </row>
    <row r="11" spans="1:23" ht="30" customHeight="1" x14ac:dyDescent="0.3">
      <c r="A11" s="65">
        <v>7</v>
      </c>
      <c r="B11" s="60" t="str">
        <f t="shared" si="1"/>
        <v>GR3211</v>
      </c>
      <c r="C11" s="50" t="str">
        <f t="shared" si="2"/>
        <v>Satlasana</v>
      </c>
      <c r="D11" s="50" t="str">
        <f t="shared" si="3"/>
        <v>FN26-27-00817</v>
      </c>
      <c r="E11" s="66">
        <v>46204</v>
      </c>
      <c r="F11" s="50" t="str">
        <f t="shared" si="4"/>
        <v xml:space="preserve">Kalpeshbhai Mashurbhai Dabhi
</v>
      </c>
      <c r="G11" s="50" t="str">
        <f t="shared" si="5"/>
        <v>SF0078181</v>
      </c>
      <c r="H11" s="50" t="str">
        <f t="shared" si="6"/>
        <v>Loan Officer</v>
      </c>
      <c r="I11" s="49" t="s">
        <v>314</v>
      </c>
      <c r="J11" s="49" t="s">
        <v>316</v>
      </c>
      <c r="K11" s="49" t="s">
        <v>317</v>
      </c>
      <c r="L11" s="11">
        <v>355400704</v>
      </c>
      <c r="M11" s="67" t="s">
        <v>318</v>
      </c>
      <c r="N11" s="49">
        <v>52000</v>
      </c>
      <c r="O11" s="49">
        <v>2780</v>
      </c>
      <c r="P11" s="67" t="s">
        <v>127</v>
      </c>
      <c r="Q11" s="67">
        <v>45881</v>
      </c>
      <c r="R11" s="49">
        <v>2780</v>
      </c>
      <c r="S11" s="49">
        <v>0</v>
      </c>
      <c r="T11" s="49">
        <v>0</v>
      </c>
      <c r="U11" s="68">
        <f t="shared" si="0"/>
        <v>2780</v>
      </c>
      <c r="V11" s="42" t="s">
        <v>183</v>
      </c>
      <c r="W11" s="69" t="s">
        <v>337</v>
      </c>
    </row>
    <row r="12" spans="1:23" ht="30" customHeight="1" x14ac:dyDescent="0.3">
      <c r="A12" s="65">
        <v>8</v>
      </c>
      <c r="B12" s="60" t="str">
        <f t="shared" si="1"/>
        <v>GR3211</v>
      </c>
      <c r="C12" s="50" t="str">
        <f t="shared" si="2"/>
        <v>Satlasana</v>
      </c>
      <c r="D12" s="50" t="str">
        <f t="shared" si="3"/>
        <v>FN26-27-00817</v>
      </c>
      <c r="E12" s="66">
        <v>46204</v>
      </c>
      <c r="F12" s="50" t="str">
        <f t="shared" si="4"/>
        <v xml:space="preserve">Kalpeshbhai Mashurbhai Dabhi
</v>
      </c>
      <c r="G12" s="50" t="str">
        <f t="shared" si="5"/>
        <v>SF0078181</v>
      </c>
      <c r="H12" s="50" t="str">
        <f t="shared" si="6"/>
        <v>Loan Officer</v>
      </c>
      <c r="I12" s="49" t="s">
        <v>262</v>
      </c>
      <c r="J12" s="49" t="s">
        <v>265</v>
      </c>
      <c r="K12" s="49" t="s">
        <v>283</v>
      </c>
      <c r="L12" s="11">
        <v>356372892</v>
      </c>
      <c r="M12" s="67" t="s">
        <v>284</v>
      </c>
      <c r="N12" s="49">
        <v>52000</v>
      </c>
      <c r="O12" s="49">
        <v>2780</v>
      </c>
      <c r="P12" s="67" t="s">
        <v>127</v>
      </c>
      <c r="Q12" s="67">
        <v>45691</v>
      </c>
      <c r="R12" s="49">
        <v>2780</v>
      </c>
      <c r="S12" s="49">
        <v>0</v>
      </c>
      <c r="T12" s="49">
        <v>0</v>
      </c>
      <c r="U12" s="68">
        <f t="shared" si="0"/>
        <v>2780</v>
      </c>
      <c r="V12" s="42" t="s">
        <v>182</v>
      </c>
      <c r="W12" s="69" t="s">
        <v>338</v>
      </c>
    </row>
    <row r="13" spans="1:23" ht="30" customHeight="1" x14ac:dyDescent="0.3">
      <c r="A13" s="65">
        <v>9</v>
      </c>
      <c r="B13" s="60" t="str">
        <f t="shared" si="1"/>
        <v>GR3211</v>
      </c>
      <c r="C13" s="50" t="str">
        <f t="shared" si="2"/>
        <v>Satlasana</v>
      </c>
      <c r="D13" s="50" t="str">
        <f t="shared" si="3"/>
        <v>FN26-27-00817</v>
      </c>
      <c r="E13" s="66">
        <v>46204</v>
      </c>
      <c r="F13" s="50" t="str">
        <f t="shared" si="4"/>
        <v xml:space="preserve">Kalpeshbhai Mashurbhai Dabhi
</v>
      </c>
      <c r="G13" s="50" t="str">
        <f t="shared" si="5"/>
        <v>SF0078181</v>
      </c>
      <c r="H13" s="50" t="str">
        <f t="shared" si="6"/>
        <v>Loan Officer</v>
      </c>
      <c r="I13" s="49" t="s">
        <v>262</v>
      </c>
      <c r="J13" s="49" t="s">
        <v>265</v>
      </c>
      <c r="K13" s="49" t="s">
        <v>283</v>
      </c>
      <c r="L13" s="11">
        <v>356372892</v>
      </c>
      <c r="M13" s="67" t="s">
        <v>284</v>
      </c>
      <c r="N13" s="49">
        <v>52000</v>
      </c>
      <c r="O13" s="49">
        <v>2780</v>
      </c>
      <c r="P13" s="67" t="s">
        <v>127</v>
      </c>
      <c r="Q13" s="67">
        <v>45818</v>
      </c>
      <c r="R13" s="49">
        <v>2780</v>
      </c>
      <c r="S13" s="49">
        <v>0</v>
      </c>
      <c r="T13" s="49">
        <v>0</v>
      </c>
      <c r="U13" s="68">
        <f t="shared" si="0"/>
        <v>2780</v>
      </c>
      <c r="V13" s="42" t="s">
        <v>182</v>
      </c>
      <c r="W13" s="69" t="s">
        <v>339</v>
      </c>
    </row>
    <row r="14" spans="1:23" ht="30" customHeight="1" x14ac:dyDescent="0.3">
      <c r="A14" s="65">
        <v>10</v>
      </c>
      <c r="B14" s="60" t="str">
        <f t="shared" si="1"/>
        <v>GR3211</v>
      </c>
      <c r="C14" s="50" t="str">
        <f t="shared" si="2"/>
        <v>Satlasana</v>
      </c>
      <c r="D14" s="50" t="str">
        <f t="shared" si="3"/>
        <v>FN26-27-00817</v>
      </c>
      <c r="E14" s="66">
        <v>46204</v>
      </c>
      <c r="F14" s="50" t="str">
        <f t="shared" si="4"/>
        <v xml:space="preserve">Kalpeshbhai Mashurbhai Dabhi
</v>
      </c>
      <c r="G14" s="50" t="str">
        <f t="shared" si="5"/>
        <v>SF0078181</v>
      </c>
      <c r="H14" s="50" t="str">
        <f t="shared" si="6"/>
        <v>Loan Officer</v>
      </c>
      <c r="I14" s="49" t="s">
        <v>262</v>
      </c>
      <c r="J14" s="49" t="s">
        <v>265</v>
      </c>
      <c r="K14" s="49" t="s">
        <v>283</v>
      </c>
      <c r="L14" s="11">
        <v>356372892</v>
      </c>
      <c r="M14" s="67" t="s">
        <v>284</v>
      </c>
      <c r="N14" s="49">
        <v>52000</v>
      </c>
      <c r="O14" s="49">
        <v>2780</v>
      </c>
      <c r="P14" s="67" t="s">
        <v>127</v>
      </c>
      <c r="Q14" s="67">
        <v>45902</v>
      </c>
      <c r="R14" s="49">
        <v>2780</v>
      </c>
      <c r="S14" s="49">
        <v>0</v>
      </c>
      <c r="T14" s="49">
        <v>0</v>
      </c>
      <c r="U14" s="68">
        <f t="shared" si="0"/>
        <v>2780</v>
      </c>
      <c r="V14" s="42" t="s">
        <v>182</v>
      </c>
      <c r="W14" s="69" t="s">
        <v>340</v>
      </c>
    </row>
    <row r="15" spans="1:23" ht="30" customHeight="1" x14ac:dyDescent="0.3">
      <c r="A15" s="65">
        <v>11</v>
      </c>
      <c r="B15" s="60" t="str">
        <f t="shared" si="1"/>
        <v>GR3211</v>
      </c>
      <c r="C15" s="50" t="str">
        <f t="shared" si="2"/>
        <v>Satlasana</v>
      </c>
      <c r="D15" s="50" t="str">
        <f t="shared" si="3"/>
        <v>FN26-27-00817</v>
      </c>
      <c r="E15" s="66"/>
      <c r="F15" s="50" t="str">
        <f t="shared" si="4"/>
        <v xml:space="preserve">Kalpeshbhai Mashurbhai Dabhi
</v>
      </c>
      <c r="G15" s="50" t="str">
        <f t="shared" si="5"/>
        <v>SF0078181</v>
      </c>
      <c r="H15" s="50" t="str">
        <f t="shared" si="6"/>
        <v>Loan Officer</v>
      </c>
      <c r="I15" s="49" t="s">
        <v>262</v>
      </c>
      <c r="J15" s="49" t="s">
        <v>265</v>
      </c>
      <c r="K15" s="49" t="s">
        <v>283</v>
      </c>
      <c r="L15" s="11">
        <v>356372892</v>
      </c>
      <c r="M15" s="67" t="s">
        <v>284</v>
      </c>
      <c r="N15" s="49">
        <v>52000</v>
      </c>
      <c r="O15" s="49">
        <v>2780</v>
      </c>
      <c r="P15" s="67" t="s">
        <v>127</v>
      </c>
      <c r="Q15" s="67">
        <v>45940</v>
      </c>
      <c r="R15" s="49">
        <v>2780</v>
      </c>
      <c r="S15" s="49">
        <v>0</v>
      </c>
      <c r="T15" s="49">
        <v>0</v>
      </c>
      <c r="U15" s="68">
        <f t="shared" si="0"/>
        <v>2780</v>
      </c>
      <c r="V15" s="42" t="s">
        <v>182</v>
      </c>
      <c r="W15" s="69" t="s">
        <v>341</v>
      </c>
    </row>
    <row r="16" spans="1:23" ht="30" customHeight="1" x14ac:dyDescent="0.3">
      <c r="A16" s="65">
        <v>12</v>
      </c>
      <c r="B16" s="60" t="str">
        <f t="shared" si="1"/>
        <v>GR3211</v>
      </c>
      <c r="C16" s="50" t="str">
        <f t="shared" si="2"/>
        <v>Satlasana</v>
      </c>
      <c r="D16" s="50" t="str">
        <f t="shared" si="3"/>
        <v>FN26-27-00817</v>
      </c>
      <c r="E16" s="66"/>
      <c r="F16" s="50" t="str">
        <f t="shared" si="4"/>
        <v xml:space="preserve">Kalpeshbhai Mashurbhai Dabhi
</v>
      </c>
      <c r="G16" s="50" t="str">
        <f t="shared" si="5"/>
        <v>SF0078181</v>
      </c>
      <c r="H16" s="50" t="str">
        <f t="shared" si="6"/>
        <v>Loan Officer</v>
      </c>
      <c r="I16" s="49" t="s">
        <v>262</v>
      </c>
      <c r="J16" s="49" t="s">
        <v>265</v>
      </c>
      <c r="K16" s="49" t="s">
        <v>283</v>
      </c>
      <c r="L16" s="11">
        <v>356372892</v>
      </c>
      <c r="M16" s="67" t="s">
        <v>284</v>
      </c>
      <c r="N16" s="49">
        <v>52000</v>
      </c>
      <c r="O16" s="49">
        <v>2780</v>
      </c>
      <c r="P16" s="67" t="s">
        <v>127</v>
      </c>
      <c r="Q16" s="67">
        <v>45719</v>
      </c>
      <c r="R16" s="49">
        <v>2780</v>
      </c>
      <c r="S16" s="49">
        <v>0</v>
      </c>
      <c r="T16" s="49">
        <v>0</v>
      </c>
      <c r="U16" s="68">
        <f t="shared" si="0"/>
        <v>2780</v>
      </c>
      <c r="V16" s="42" t="s">
        <v>182</v>
      </c>
      <c r="W16" s="69" t="s">
        <v>342</v>
      </c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251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5">
        <v>1</v>
      </c>
      <c r="B5" s="146" t="s">
        <v>253</v>
      </c>
      <c r="C5" s="146" t="s">
        <v>254</v>
      </c>
      <c r="D5" s="146" t="s">
        <v>255</v>
      </c>
      <c r="E5" s="146" t="s">
        <v>256</v>
      </c>
      <c r="F5" s="146" t="s">
        <v>256</v>
      </c>
      <c r="G5" s="146" t="s">
        <v>257</v>
      </c>
      <c r="H5" s="146" t="s">
        <v>258</v>
      </c>
      <c r="I5" s="146">
        <v>185910</v>
      </c>
      <c r="J5" s="147" t="s">
        <v>259</v>
      </c>
      <c r="K5" s="146">
        <v>185910</v>
      </c>
      <c r="L5" s="147" t="s">
        <v>260</v>
      </c>
      <c r="M5" s="147" t="s">
        <v>261</v>
      </c>
      <c r="N5" s="146">
        <v>360108</v>
      </c>
      <c r="O5" s="147" t="s">
        <v>262</v>
      </c>
      <c r="P5" s="146">
        <v>517295</v>
      </c>
      <c r="Q5" s="147" t="s">
        <v>263</v>
      </c>
      <c r="R5" s="146" t="s">
        <v>264</v>
      </c>
      <c r="S5" s="147" t="s">
        <v>265</v>
      </c>
      <c r="T5" s="146" t="s">
        <v>265</v>
      </c>
      <c r="U5" s="146" t="s">
        <v>278</v>
      </c>
      <c r="V5" s="146" t="s">
        <v>279</v>
      </c>
      <c r="W5" s="146">
        <v>0</v>
      </c>
      <c r="X5" s="146" t="s">
        <v>280</v>
      </c>
      <c r="Y5" s="146">
        <v>356372892</v>
      </c>
      <c r="Z5" s="146" t="s">
        <v>283</v>
      </c>
      <c r="AA5" s="147" t="s">
        <v>284</v>
      </c>
      <c r="AB5" s="148">
        <v>52000</v>
      </c>
      <c r="AC5" s="146" t="s">
        <v>285</v>
      </c>
      <c r="AD5" s="146">
        <v>24</v>
      </c>
      <c r="AE5" s="146" t="s">
        <v>286</v>
      </c>
      <c r="AF5" s="146" t="s">
        <v>287</v>
      </c>
      <c r="AG5" s="146" t="s">
        <v>288</v>
      </c>
      <c r="AH5" s="146" t="s">
        <v>289</v>
      </c>
      <c r="AI5" s="146" t="s">
        <v>290</v>
      </c>
      <c r="AJ5" s="149">
        <v>2780</v>
      </c>
      <c r="AK5" s="149">
        <v>2780</v>
      </c>
      <c r="AL5" s="146" t="s">
        <v>291</v>
      </c>
      <c r="AM5" s="149">
        <v>38885.339999999997</v>
      </c>
      <c r="AN5" s="149">
        <v>13934.66</v>
      </c>
      <c r="AO5" s="149">
        <v>52820</v>
      </c>
      <c r="AP5" s="149">
        <v>13114.66</v>
      </c>
      <c r="AQ5" s="149">
        <v>830.34</v>
      </c>
      <c r="AR5" s="149">
        <v>13945</v>
      </c>
      <c r="AS5" s="149">
        <v>13114.66</v>
      </c>
      <c r="AT5" s="149">
        <v>830.34</v>
      </c>
      <c r="AU5" s="148">
        <v>13945</v>
      </c>
      <c r="AV5" s="146">
        <v>26</v>
      </c>
      <c r="AW5" s="147">
        <v>211</v>
      </c>
      <c r="AX5" s="93"/>
      <c r="AY5" s="141"/>
      <c r="AZ5" s="93"/>
      <c r="BA5" s="93"/>
      <c r="BB5" s="123"/>
      <c r="BC5" s="93"/>
      <c r="BD5" s="93"/>
      <c r="BE5" s="124"/>
      <c r="BF5" s="123"/>
      <c r="BG5" s="123"/>
      <c r="BH5" s="142" t="s">
        <v>312</v>
      </c>
      <c r="BI5" s="128" t="s">
        <v>100</v>
      </c>
      <c r="BJ5" s="141">
        <v>46204</v>
      </c>
      <c r="BK5" s="130" t="s">
        <v>104</v>
      </c>
      <c r="BL5" s="128" t="s">
        <v>109</v>
      </c>
      <c r="BM5" s="131" t="s">
        <v>180</v>
      </c>
      <c r="BN5" s="130" t="s">
        <v>221</v>
      </c>
      <c r="BO5" s="143">
        <v>13900</v>
      </c>
      <c r="BP5" s="132" t="s">
        <v>182</v>
      </c>
      <c r="BQ5" s="133" t="s">
        <v>324</v>
      </c>
    </row>
    <row r="6" spans="1:69" x14ac:dyDescent="0.35">
      <c r="A6" s="135">
        <v>2</v>
      </c>
      <c r="B6" s="146" t="s">
        <v>253</v>
      </c>
      <c r="C6" s="146" t="s">
        <v>254</v>
      </c>
      <c r="D6" s="146" t="s">
        <v>255</v>
      </c>
      <c r="E6" s="146" t="s">
        <v>256</v>
      </c>
      <c r="F6" s="146" t="s">
        <v>256</v>
      </c>
      <c r="G6" s="146" t="s">
        <v>257</v>
      </c>
      <c r="H6" s="146" t="s">
        <v>258</v>
      </c>
      <c r="I6" s="146">
        <v>167349</v>
      </c>
      <c r="J6" s="147" t="s">
        <v>266</v>
      </c>
      <c r="K6" s="146">
        <v>167349</v>
      </c>
      <c r="L6" s="147" t="s">
        <v>260</v>
      </c>
      <c r="M6" s="147" t="s">
        <v>261</v>
      </c>
      <c r="N6" s="146">
        <v>346358</v>
      </c>
      <c r="O6" s="147" t="s">
        <v>267</v>
      </c>
      <c r="P6" s="146">
        <v>489429</v>
      </c>
      <c r="Q6" s="147" t="s">
        <v>268</v>
      </c>
      <c r="R6" s="146" t="s">
        <v>264</v>
      </c>
      <c r="S6" s="147" t="s">
        <v>269</v>
      </c>
      <c r="T6" s="146" t="s">
        <v>269</v>
      </c>
      <c r="U6" s="146" t="s">
        <v>278</v>
      </c>
      <c r="V6" s="146" t="s">
        <v>279</v>
      </c>
      <c r="W6" s="146">
        <v>0</v>
      </c>
      <c r="X6" s="146" t="s">
        <v>280</v>
      </c>
      <c r="Y6" s="146">
        <v>355979360</v>
      </c>
      <c r="Z6" s="146" t="s">
        <v>292</v>
      </c>
      <c r="AA6" s="147" t="s">
        <v>293</v>
      </c>
      <c r="AB6" s="148">
        <v>55000</v>
      </c>
      <c r="AC6" s="146" t="s">
        <v>294</v>
      </c>
      <c r="AD6" s="146">
        <v>24</v>
      </c>
      <c r="AE6" s="146" t="s">
        <v>286</v>
      </c>
      <c r="AF6" s="146" t="s">
        <v>295</v>
      </c>
      <c r="AG6" s="146" t="s">
        <v>296</v>
      </c>
      <c r="AH6" s="146" t="s">
        <v>289</v>
      </c>
      <c r="AI6" s="146" t="s">
        <v>290</v>
      </c>
      <c r="AJ6" s="149">
        <v>2940</v>
      </c>
      <c r="AK6" s="149">
        <v>2940</v>
      </c>
      <c r="AL6" s="146" t="s">
        <v>291</v>
      </c>
      <c r="AM6" s="149">
        <v>36753.660000000003</v>
      </c>
      <c r="AN6" s="149">
        <v>15226.34</v>
      </c>
      <c r="AO6" s="149">
        <v>51980</v>
      </c>
      <c r="AP6" s="149">
        <v>18246.34</v>
      </c>
      <c r="AQ6" s="149">
        <v>1301.6600000000001</v>
      </c>
      <c r="AR6" s="149">
        <v>19548</v>
      </c>
      <c r="AS6" s="149">
        <v>18246.34</v>
      </c>
      <c r="AT6" s="149">
        <v>1301.6600000000001</v>
      </c>
      <c r="AU6" s="148">
        <v>19548</v>
      </c>
      <c r="AV6" s="146">
        <v>27</v>
      </c>
      <c r="AW6" s="147">
        <v>267</v>
      </c>
      <c r="AX6" s="93"/>
      <c r="AY6" s="93"/>
      <c r="AZ6" s="93"/>
      <c r="BA6" s="93"/>
      <c r="BB6" s="123"/>
      <c r="BC6" s="93"/>
      <c r="BD6" s="93"/>
      <c r="BE6" s="124"/>
      <c r="BF6" s="123"/>
      <c r="BG6" s="123"/>
      <c r="BH6" s="142" t="s">
        <v>312</v>
      </c>
      <c r="BI6" s="128" t="s">
        <v>100</v>
      </c>
      <c r="BJ6" s="141">
        <v>46204</v>
      </c>
      <c r="BK6" s="130" t="s">
        <v>104</v>
      </c>
      <c r="BL6" s="128" t="s">
        <v>109</v>
      </c>
      <c r="BM6" s="131" t="s">
        <v>180</v>
      </c>
      <c r="BN6" s="130" t="s">
        <v>221</v>
      </c>
      <c r="BO6" s="144">
        <v>5880</v>
      </c>
      <c r="BP6" s="132" t="s">
        <v>182</v>
      </c>
      <c r="BQ6" s="133" t="s">
        <v>323</v>
      </c>
    </row>
    <row r="7" spans="1:69" x14ac:dyDescent="0.35">
      <c r="A7" s="135">
        <v>3</v>
      </c>
      <c r="B7" s="146" t="s">
        <v>253</v>
      </c>
      <c r="C7" s="146" t="s">
        <v>254</v>
      </c>
      <c r="D7" s="146" t="s">
        <v>255</v>
      </c>
      <c r="E7" s="146" t="s">
        <v>256</v>
      </c>
      <c r="F7" s="146" t="s">
        <v>256</v>
      </c>
      <c r="G7" s="146" t="s">
        <v>257</v>
      </c>
      <c r="H7" s="146" t="s">
        <v>258</v>
      </c>
      <c r="I7" s="146">
        <v>167111</v>
      </c>
      <c r="J7" s="146" t="s">
        <v>270</v>
      </c>
      <c r="K7" s="146">
        <v>167111</v>
      </c>
      <c r="L7" s="146" t="s">
        <v>260</v>
      </c>
      <c r="M7" s="146" t="s">
        <v>261</v>
      </c>
      <c r="N7" s="146">
        <v>288392</v>
      </c>
      <c r="O7" s="146" t="s">
        <v>271</v>
      </c>
      <c r="P7" s="146">
        <v>413757</v>
      </c>
      <c r="Q7" s="146" t="s">
        <v>272</v>
      </c>
      <c r="R7" s="146" t="s">
        <v>264</v>
      </c>
      <c r="S7" s="146" t="s">
        <v>273</v>
      </c>
      <c r="T7" s="146" t="s">
        <v>273</v>
      </c>
      <c r="U7" s="146" t="s">
        <v>281</v>
      </c>
      <c r="V7" s="146" t="s">
        <v>279</v>
      </c>
      <c r="W7" s="146">
        <v>0</v>
      </c>
      <c r="X7" s="146" t="s">
        <v>282</v>
      </c>
      <c r="Y7" s="146">
        <v>356729582</v>
      </c>
      <c r="Z7" s="146" t="s">
        <v>297</v>
      </c>
      <c r="AA7" s="146" t="s">
        <v>298</v>
      </c>
      <c r="AB7" s="149">
        <v>52000</v>
      </c>
      <c r="AC7" s="146" t="s">
        <v>299</v>
      </c>
      <c r="AD7" s="146">
        <v>24</v>
      </c>
      <c r="AE7" s="146" t="s">
        <v>286</v>
      </c>
      <c r="AF7" s="146" t="s">
        <v>300</v>
      </c>
      <c r="AG7" s="146" t="s">
        <v>301</v>
      </c>
      <c r="AH7" s="146" t="s">
        <v>302</v>
      </c>
      <c r="AI7" s="146" t="s">
        <v>303</v>
      </c>
      <c r="AJ7" s="149">
        <v>2780</v>
      </c>
      <c r="AK7" s="149">
        <v>2780</v>
      </c>
      <c r="AL7" s="146" t="s">
        <v>304</v>
      </c>
      <c r="AM7" s="149">
        <v>46669.599999999999</v>
      </c>
      <c r="AN7" s="149">
        <v>14497.4</v>
      </c>
      <c r="AO7" s="149">
        <v>61167</v>
      </c>
      <c r="AP7" s="149">
        <v>5330.4</v>
      </c>
      <c r="AQ7" s="149">
        <v>146.6</v>
      </c>
      <c r="AR7" s="149">
        <v>5477</v>
      </c>
      <c r="AS7" s="149">
        <v>5330.4</v>
      </c>
      <c r="AT7" s="149">
        <v>146.6</v>
      </c>
      <c r="AU7" s="149">
        <v>5477</v>
      </c>
      <c r="AV7" s="146">
        <v>26</v>
      </c>
      <c r="AW7" s="146">
        <v>88</v>
      </c>
      <c r="AX7" s="93"/>
      <c r="AY7" s="93"/>
      <c r="AZ7" s="93"/>
      <c r="BA7" s="93"/>
      <c r="BB7" s="93"/>
      <c r="BC7" s="93"/>
      <c r="BD7" s="93"/>
      <c r="BE7" s="93"/>
      <c r="BF7" s="93"/>
      <c r="BG7" s="135"/>
      <c r="BH7" s="142" t="s">
        <v>312</v>
      </c>
      <c r="BI7" s="128" t="s">
        <v>100</v>
      </c>
      <c r="BJ7" s="141">
        <v>46204</v>
      </c>
      <c r="BK7" s="130" t="s">
        <v>104</v>
      </c>
      <c r="BL7" s="128" t="s">
        <v>109</v>
      </c>
      <c r="BM7" s="131" t="s">
        <v>180</v>
      </c>
      <c r="BN7" s="130" t="s">
        <v>221</v>
      </c>
      <c r="BO7" s="130">
        <v>5560</v>
      </c>
      <c r="BP7" s="132" t="s">
        <v>182</v>
      </c>
      <c r="BQ7" s="133" t="s">
        <v>325</v>
      </c>
    </row>
    <row r="8" spans="1:69" hidden="1" x14ac:dyDescent="0.35">
      <c r="A8" s="135">
        <v>4</v>
      </c>
      <c r="B8" s="146" t="s">
        <v>253</v>
      </c>
      <c r="C8" s="146" t="s">
        <v>254</v>
      </c>
      <c r="D8" s="146" t="s">
        <v>255</v>
      </c>
      <c r="E8" s="146" t="s">
        <v>256</v>
      </c>
      <c r="F8" s="146" t="s">
        <v>256</v>
      </c>
      <c r="G8" s="146" t="s">
        <v>257</v>
      </c>
      <c r="H8" s="146" t="s">
        <v>258</v>
      </c>
      <c r="I8" s="146">
        <v>167590</v>
      </c>
      <c r="J8" s="146" t="s">
        <v>274</v>
      </c>
      <c r="K8" s="146">
        <v>167590</v>
      </c>
      <c r="L8" s="146" t="s">
        <v>260</v>
      </c>
      <c r="M8" s="146" t="s">
        <v>261</v>
      </c>
      <c r="N8" s="146">
        <v>335946</v>
      </c>
      <c r="O8" s="146" t="s">
        <v>275</v>
      </c>
      <c r="P8" s="146">
        <v>561992</v>
      </c>
      <c r="Q8" s="146" t="s">
        <v>276</v>
      </c>
      <c r="R8" s="146" t="s">
        <v>264</v>
      </c>
      <c r="S8" s="146" t="s">
        <v>277</v>
      </c>
      <c r="T8" s="146" t="s">
        <v>277</v>
      </c>
      <c r="U8" s="146" t="s">
        <v>281</v>
      </c>
      <c r="V8" s="146" t="s">
        <v>279</v>
      </c>
      <c r="W8" s="146">
        <v>0</v>
      </c>
      <c r="X8" s="146" t="s">
        <v>280</v>
      </c>
      <c r="Y8" s="146">
        <v>358449685</v>
      </c>
      <c r="Z8" s="146" t="s">
        <v>305</v>
      </c>
      <c r="AA8" s="146" t="s">
        <v>306</v>
      </c>
      <c r="AB8" s="149">
        <v>65000</v>
      </c>
      <c r="AC8" s="146" t="s">
        <v>285</v>
      </c>
      <c r="AD8" s="146">
        <v>24</v>
      </c>
      <c r="AE8" s="146" t="s">
        <v>307</v>
      </c>
      <c r="AF8" s="146" t="s">
        <v>308</v>
      </c>
      <c r="AG8" s="146" t="s">
        <v>309</v>
      </c>
      <c r="AH8" s="146" t="s">
        <v>289</v>
      </c>
      <c r="AI8" s="146" t="s">
        <v>310</v>
      </c>
      <c r="AJ8" s="149">
        <v>3460</v>
      </c>
      <c r="AK8" s="149">
        <v>3460</v>
      </c>
      <c r="AL8" s="146" t="s">
        <v>311</v>
      </c>
      <c r="AM8" s="149">
        <v>28308.81</v>
      </c>
      <c r="AN8" s="149">
        <v>13211.19</v>
      </c>
      <c r="AO8" s="149">
        <v>41520</v>
      </c>
      <c r="AP8" s="149">
        <v>36691.19</v>
      </c>
      <c r="AQ8" s="149">
        <v>5063.8100000000004</v>
      </c>
      <c r="AR8" s="149">
        <v>41755</v>
      </c>
      <c r="AS8" s="149">
        <v>23360.05</v>
      </c>
      <c r="AT8" s="149">
        <v>4319.95</v>
      </c>
      <c r="AU8" s="149">
        <v>27680</v>
      </c>
      <c r="AV8" s="146">
        <v>20</v>
      </c>
      <c r="AW8" s="146">
        <v>239</v>
      </c>
      <c r="AX8" s="139"/>
      <c r="AY8" s="139"/>
      <c r="AZ8" s="139"/>
      <c r="BA8" s="140"/>
      <c r="BB8" s="140"/>
      <c r="BC8" s="140"/>
      <c r="BD8" s="140"/>
      <c r="BE8" s="140"/>
      <c r="BF8" s="140"/>
      <c r="BG8" s="135"/>
      <c r="BH8" s="142" t="s">
        <v>312</v>
      </c>
      <c r="BI8" s="128" t="s">
        <v>100</v>
      </c>
      <c r="BJ8" s="141">
        <v>46204</v>
      </c>
      <c r="BK8" s="130" t="s">
        <v>104</v>
      </c>
      <c r="BL8" s="128" t="s">
        <v>109</v>
      </c>
      <c r="BM8" s="131" t="s">
        <v>181</v>
      </c>
      <c r="BN8" s="130" t="s">
        <v>223</v>
      </c>
      <c r="BO8" s="130"/>
      <c r="BP8" s="132"/>
      <c r="BQ8" s="133" t="s">
        <v>326</v>
      </c>
    </row>
    <row r="9" spans="1:69" x14ac:dyDescent="0.35">
      <c r="A9" s="135">
        <v>5</v>
      </c>
      <c r="B9" s="146" t="s">
        <v>253</v>
      </c>
      <c r="C9" s="146" t="s">
        <v>254</v>
      </c>
      <c r="D9" s="146" t="s">
        <v>255</v>
      </c>
      <c r="E9" s="146" t="s">
        <v>256</v>
      </c>
      <c r="F9" s="146" t="s">
        <v>256</v>
      </c>
      <c r="G9" s="146" t="s">
        <v>257</v>
      </c>
      <c r="H9" s="146" t="s">
        <v>258</v>
      </c>
      <c r="I9" s="146">
        <v>184966</v>
      </c>
      <c r="J9" s="146" t="s">
        <v>313</v>
      </c>
      <c r="K9" s="146">
        <v>184966</v>
      </c>
      <c r="L9" s="146" t="s">
        <v>260</v>
      </c>
      <c r="M9" s="146" t="s">
        <v>261</v>
      </c>
      <c r="N9" s="146">
        <v>332600</v>
      </c>
      <c r="O9" s="146" t="s">
        <v>314</v>
      </c>
      <c r="P9" s="146">
        <v>467126</v>
      </c>
      <c r="Q9" s="146" t="s">
        <v>315</v>
      </c>
      <c r="R9" s="146" t="s">
        <v>264</v>
      </c>
      <c r="S9" s="146" t="s">
        <v>316</v>
      </c>
      <c r="T9" s="146" t="s">
        <v>316</v>
      </c>
      <c r="U9" s="146" t="s">
        <v>279</v>
      </c>
      <c r="V9" s="146" t="s">
        <v>279</v>
      </c>
      <c r="W9" s="146">
        <v>0</v>
      </c>
      <c r="X9" s="146" t="s">
        <v>280</v>
      </c>
      <c r="Y9" s="146">
        <v>355400704</v>
      </c>
      <c r="Z9" s="146" t="s">
        <v>317</v>
      </c>
      <c r="AA9" s="146" t="s">
        <v>318</v>
      </c>
      <c r="AB9" s="149">
        <v>52000</v>
      </c>
      <c r="AC9" s="146" t="s">
        <v>299</v>
      </c>
      <c r="AD9" s="146">
        <v>24</v>
      </c>
      <c r="AE9" s="146" t="s">
        <v>286</v>
      </c>
      <c r="AF9" s="146" t="s">
        <v>319</v>
      </c>
      <c r="AG9" s="146" t="s">
        <v>320</v>
      </c>
      <c r="AH9" s="146" t="s">
        <v>302</v>
      </c>
      <c r="AI9" s="146" t="s">
        <v>321</v>
      </c>
      <c r="AJ9" s="149">
        <v>2780</v>
      </c>
      <c r="AK9" s="149">
        <v>2780</v>
      </c>
      <c r="AL9" s="146" t="s">
        <v>322</v>
      </c>
      <c r="AM9" s="149">
        <v>36225.75</v>
      </c>
      <c r="AN9" s="149">
        <v>14534.25</v>
      </c>
      <c r="AO9" s="149">
        <v>50760</v>
      </c>
      <c r="AP9" s="149">
        <v>15774.25</v>
      </c>
      <c r="AQ9" s="149">
        <v>901.75</v>
      </c>
      <c r="AR9" s="149">
        <v>16676</v>
      </c>
      <c r="AS9" s="149">
        <v>15774.25</v>
      </c>
      <c r="AT9" s="149">
        <v>901.75</v>
      </c>
      <c r="AU9" s="149">
        <v>16676</v>
      </c>
      <c r="AV9" s="146">
        <v>27</v>
      </c>
      <c r="AW9" s="146">
        <v>266</v>
      </c>
      <c r="AX9" s="135"/>
      <c r="AY9" s="135"/>
      <c r="AZ9" s="135"/>
      <c r="BA9" s="135"/>
      <c r="BB9" s="135"/>
      <c r="BC9" s="135"/>
      <c r="BD9" s="135"/>
      <c r="BE9" s="136"/>
      <c r="BF9" s="135"/>
      <c r="BG9" s="135"/>
      <c r="BH9" s="142" t="s">
        <v>312</v>
      </c>
      <c r="BI9" s="128" t="s">
        <v>100</v>
      </c>
      <c r="BJ9" s="141">
        <v>46204</v>
      </c>
      <c r="BK9" s="130" t="s">
        <v>104</v>
      </c>
      <c r="BL9" s="128" t="s">
        <v>109</v>
      </c>
      <c r="BM9" s="131" t="s">
        <v>180</v>
      </c>
      <c r="BN9" s="130" t="s">
        <v>221</v>
      </c>
      <c r="BO9" s="130">
        <v>8360</v>
      </c>
      <c r="BP9" s="132" t="s">
        <v>183</v>
      </c>
      <c r="BQ9" s="133" t="s">
        <v>417</v>
      </c>
    </row>
    <row r="10" spans="1:69" hidden="1" x14ac:dyDescent="0.35">
      <c r="A10" s="135">
        <v>6</v>
      </c>
      <c r="B10" s="146" t="s">
        <v>253</v>
      </c>
      <c r="C10" s="146" t="s">
        <v>254</v>
      </c>
      <c r="D10" s="146" t="s">
        <v>255</v>
      </c>
      <c r="E10" s="146" t="s">
        <v>256</v>
      </c>
      <c r="F10" s="146" t="s">
        <v>256</v>
      </c>
      <c r="G10" s="146" t="s">
        <v>257</v>
      </c>
      <c r="H10" s="146" t="s">
        <v>258</v>
      </c>
      <c r="I10" s="146">
        <v>167114</v>
      </c>
      <c r="J10" s="146" t="s">
        <v>353</v>
      </c>
      <c r="K10" s="146">
        <v>167114</v>
      </c>
      <c r="L10" s="146" t="s">
        <v>260</v>
      </c>
      <c r="M10" s="146" t="s">
        <v>261</v>
      </c>
      <c r="N10" s="146">
        <v>326977</v>
      </c>
      <c r="O10" s="146" t="s">
        <v>354</v>
      </c>
      <c r="P10" s="146">
        <v>456204</v>
      </c>
      <c r="Q10" s="146" t="s">
        <v>355</v>
      </c>
      <c r="R10" s="146" t="s">
        <v>264</v>
      </c>
      <c r="S10" s="146" t="s">
        <v>356</v>
      </c>
      <c r="T10" s="146" t="s">
        <v>356</v>
      </c>
      <c r="U10" s="146" t="s">
        <v>278</v>
      </c>
      <c r="V10" s="146" t="s">
        <v>279</v>
      </c>
      <c r="W10" s="146">
        <v>0</v>
      </c>
      <c r="X10" s="146" t="s">
        <v>357</v>
      </c>
      <c r="Y10" s="146">
        <v>359335501</v>
      </c>
      <c r="Z10" s="146" t="s">
        <v>373</v>
      </c>
      <c r="AA10" s="146" t="s">
        <v>374</v>
      </c>
      <c r="AB10" s="149">
        <v>72000</v>
      </c>
      <c r="AC10" s="146" t="s">
        <v>294</v>
      </c>
      <c r="AD10" s="146">
        <v>24</v>
      </c>
      <c r="AE10" s="146" t="s">
        <v>375</v>
      </c>
      <c r="AF10" s="146" t="s">
        <v>376</v>
      </c>
      <c r="AG10" s="146" t="s">
        <v>377</v>
      </c>
      <c r="AH10" s="146" t="s">
        <v>302</v>
      </c>
      <c r="AI10" s="146" t="s">
        <v>378</v>
      </c>
      <c r="AJ10" s="149">
        <v>3820</v>
      </c>
      <c r="AK10" s="149">
        <v>3820</v>
      </c>
      <c r="AL10" s="146" t="s">
        <v>379</v>
      </c>
      <c r="AM10" s="149">
        <v>32199.83</v>
      </c>
      <c r="AN10" s="149">
        <v>13640.17</v>
      </c>
      <c r="AO10" s="149">
        <v>45840</v>
      </c>
      <c r="AP10" s="149">
        <v>39800.17</v>
      </c>
      <c r="AQ10" s="149">
        <v>5327.83</v>
      </c>
      <c r="AR10" s="149">
        <v>45128</v>
      </c>
      <c r="AS10" s="149">
        <v>0</v>
      </c>
      <c r="AT10" s="149">
        <v>0</v>
      </c>
      <c r="AU10" s="149">
        <v>0</v>
      </c>
      <c r="AV10" s="146">
        <v>12</v>
      </c>
      <c r="AW10" s="146">
        <v>0</v>
      </c>
      <c r="AX10" s="135"/>
      <c r="AY10" s="135"/>
      <c r="AZ10" s="135"/>
      <c r="BA10" s="135"/>
      <c r="BB10" s="135"/>
      <c r="BC10" s="135"/>
      <c r="BD10" s="135"/>
      <c r="BE10" s="136"/>
      <c r="BF10" s="135"/>
      <c r="BG10" s="135"/>
      <c r="BH10" s="153" t="s">
        <v>414</v>
      </c>
      <c r="BI10" s="128" t="s">
        <v>100</v>
      </c>
      <c r="BJ10" s="154">
        <v>46223</v>
      </c>
      <c r="BK10" s="130" t="s">
        <v>104</v>
      </c>
      <c r="BL10" s="128" t="s">
        <v>109</v>
      </c>
      <c r="BM10" s="131" t="s">
        <v>181</v>
      </c>
      <c r="BN10" s="130" t="s">
        <v>222</v>
      </c>
      <c r="BO10" s="130"/>
      <c r="BP10" s="132"/>
      <c r="BQ10" s="133"/>
    </row>
    <row r="11" spans="1:69" hidden="1" x14ac:dyDescent="0.35">
      <c r="A11" s="135">
        <v>7</v>
      </c>
      <c r="B11" s="146" t="s">
        <v>253</v>
      </c>
      <c r="C11" s="146" t="s">
        <v>254</v>
      </c>
      <c r="D11" s="146" t="s">
        <v>255</v>
      </c>
      <c r="E11" s="146" t="s">
        <v>256</v>
      </c>
      <c r="F11" s="146" t="s">
        <v>256</v>
      </c>
      <c r="G11" s="146" t="s">
        <v>257</v>
      </c>
      <c r="H11" s="146" t="s">
        <v>258</v>
      </c>
      <c r="I11" s="146">
        <v>167114</v>
      </c>
      <c r="J11" s="146" t="s">
        <v>353</v>
      </c>
      <c r="K11" s="146">
        <v>167114</v>
      </c>
      <c r="L11" s="146" t="s">
        <v>260</v>
      </c>
      <c r="M11" s="146" t="s">
        <v>261</v>
      </c>
      <c r="N11" s="146">
        <v>288416</v>
      </c>
      <c r="O11" s="146" t="s">
        <v>358</v>
      </c>
      <c r="P11" s="146">
        <v>379341</v>
      </c>
      <c r="Q11" s="146" t="s">
        <v>359</v>
      </c>
      <c r="R11" s="146" t="s">
        <v>264</v>
      </c>
      <c r="S11" s="146" t="s">
        <v>360</v>
      </c>
      <c r="T11" s="146" t="s">
        <v>360</v>
      </c>
      <c r="U11" s="146" t="s">
        <v>278</v>
      </c>
      <c r="V11" s="146" t="s">
        <v>279</v>
      </c>
      <c r="W11" s="146">
        <v>0</v>
      </c>
      <c r="X11" s="146" t="s">
        <v>357</v>
      </c>
      <c r="Y11" s="146">
        <v>359341763</v>
      </c>
      <c r="Z11" s="146" t="s">
        <v>380</v>
      </c>
      <c r="AA11" s="146" t="s">
        <v>381</v>
      </c>
      <c r="AB11" s="149">
        <v>40000</v>
      </c>
      <c r="AC11" s="146" t="s">
        <v>299</v>
      </c>
      <c r="AD11" s="146">
        <v>24</v>
      </c>
      <c r="AE11" s="146" t="s">
        <v>382</v>
      </c>
      <c r="AF11" s="146" t="s">
        <v>383</v>
      </c>
      <c r="AG11" s="146" t="s">
        <v>384</v>
      </c>
      <c r="AH11" s="146" t="s">
        <v>385</v>
      </c>
      <c r="AI11" s="146" t="s">
        <v>378</v>
      </c>
      <c r="AJ11" s="149">
        <v>2130</v>
      </c>
      <c r="AK11" s="149">
        <v>2130</v>
      </c>
      <c r="AL11" s="146" t="s">
        <v>386</v>
      </c>
      <c r="AM11" s="149">
        <v>18020.72</v>
      </c>
      <c r="AN11" s="149">
        <v>7539.28</v>
      </c>
      <c r="AO11" s="149">
        <v>25560</v>
      </c>
      <c r="AP11" s="149">
        <v>21979.279999999999</v>
      </c>
      <c r="AQ11" s="149">
        <v>2983.72</v>
      </c>
      <c r="AR11" s="149">
        <v>24963</v>
      </c>
      <c r="AS11" s="149">
        <v>0</v>
      </c>
      <c r="AT11" s="149">
        <v>0</v>
      </c>
      <c r="AU11" s="149">
        <v>0</v>
      </c>
      <c r="AV11" s="146">
        <v>12</v>
      </c>
      <c r="AW11" s="146">
        <v>0</v>
      </c>
      <c r="AX11" s="135"/>
      <c r="AY11" s="135"/>
      <c r="AZ11" s="135"/>
      <c r="BA11" s="135"/>
      <c r="BB11" s="135"/>
      <c r="BC11" s="135"/>
      <c r="BD11" s="135"/>
      <c r="BE11" s="136"/>
      <c r="BF11" s="135"/>
      <c r="BG11" s="135"/>
      <c r="BH11" s="153" t="s">
        <v>414</v>
      </c>
      <c r="BI11" s="128" t="s">
        <v>100</v>
      </c>
      <c r="BJ11" s="154">
        <v>46223</v>
      </c>
      <c r="BK11" s="130" t="s">
        <v>104</v>
      </c>
      <c r="BL11" s="128" t="s">
        <v>109</v>
      </c>
      <c r="BM11" s="131" t="s">
        <v>180</v>
      </c>
      <c r="BN11" s="130" t="s">
        <v>222</v>
      </c>
      <c r="BO11" s="130"/>
      <c r="BP11" s="132"/>
      <c r="BQ11" s="133"/>
    </row>
    <row r="12" spans="1:69" hidden="1" x14ac:dyDescent="0.35">
      <c r="A12" s="135">
        <v>8</v>
      </c>
      <c r="B12" s="146" t="s">
        <v>253</v>
      </c>
      <c r="C12" s="146" t="s">
        <v>254</v>
      </c>
      <c r="D12" s="146" t="s">
        <v>255</v>
      </c>
      <c r="E12" s="146" t="s">
        <v>256</v>
      </c>
      <c r="F12" s="146" t="s">
        <v>256</v>
      </c>
      <c r="G12" s="146" t="s">
        <v>257</v>
      </c>
      <c r="H12" s="146" t="s">
        <v>258</v>
      </c>
      <c r="I12" s="146">
        <v>167114</v>
      </c>
      <c r="J12" s="146" t="s">
        <v>353</v>
      </c>
      <c r="K12" s="146">
        <v>167114</v>
      </c>
      <c r="L12" s="146" t="s">
        <v>260</v>
      </c>
      <c r="M12" s="146" t="s">
        <v>261</v>
      </c>
      <c r="N12" s="146">
        <v>326977</v>
      </c>
      <c r="O12" s="146" t="s">
        <v>354</v>
      </c>
      <c r="P12" s="146">
        <v>456204</v>
      </c>
      <c r="Q12" s="146" t="s">
        <v>355</v>
      </c>
      <c r="R12" s="146" t="s">
        <v>264</v>
      </c>
      <c r="S12" s="146" t="s">
        <v>361</v>
      </c>
      <c r="T12" s="146" t="s">
        <v>361</v>
      </c>
      <c r="U12" s="146" t="s">
        <v>278</v>
      </c>
      <c r="V12" s="146" t="s">
        <v>279</v>
      </c>
      <c r="W12" s="146">
        <v>0</v>
      </c>
      <c r="X12" s="146" t="s">
        <v>357</v>
      </c>
      <c r="Y12" s="146">
        <v>359451105</v>
      </c>
      <c r="Z12" s="146" t="s">
        <v>387</v>
      </c>
      <c r="AA12" s="146" t="s">
        <v>388</v>
      </c>
      <c r="AB12" s="149">
        <v>60000</v>
      </c>
      <c r="AC12" s="146" t="s">
        <v>294</v>
      </c>
      <c r="AD12" s="146">
        <v>24</v>
      </c>
      <c r="AE12" s="146" t="s">
        <v>307</v>
      </c>
      <c r="AF12" s="146" t="s">
        <v>389</v>
      </c>
      <c r="AG12" s="146" t="s">
        <v>390</v>
      </c>
      <c r="AH12" s="146" t="s">
        <v>289</v>
      </c>
      <c r="AI12" s="146" t="s">
        <v>391</v>
      </c>
      <c r="AJ12" s="149">
        <v>3190</v>
      </c>
      <c r="AK12" s="149">
        <v>3190</v>
      </c>
      <c r="AL12" s="146" t="s">
        <v>379</v>
      </c>
      <c r="AM12" s="149">
        <v>24032.639999999999</v>
      </c>
      <c r="AN12" s="149">
        <v>11057.36</v>
      </c>
      <c r="AO12" s="149">
        <v>35090</v>
      </c>
      <c r="AP12" s="149">
        <v>35967.360000000001</v>
      </c>
      <c r="AQ12" s="149">
        <v>5368.64</v>
      </c>
      <c r="AR12" s="149">
        <v>41336</v>
      </c>
      <c r="AS12" s="149">
        <v>0</v>
      </c>
      <c r="AT12" s="149">
        <v>0</v>
      </c>
      <c r="AU12" s="149">
        <v>0</v>
      </c>
      <c r="AV12" s="146">
        <v>11</v>
      </c>
      <c r="AW12" s="146">
        <v>0</v>
      </c>
      <c r="AX12" s="135"/>
      <c r="AY12" s="135"/>
      <c r="AZ12" s="135"/>
      <c r="BA12" s="135"/>
      <c r="BB12" s="135"/>
      <c r="BC12" s="135"/>
      <c r="BD12" s="135"/>
      <c r="BE12" s="136"/>
      <c r="BF12" s="135"/>
      <c r="BG12" s="135"/>
      <c r="BH12" s="153" t="s">
        <v>414</v>
      </c>
      <c r="BI12" s="128" t="s">
        <v>100</v>
      </c>
      <c r="BJ12" s="154">
        <v>46223</v>
      </c>
      <c r="BK12" s="130" t="s">
        <v>104</v>
      </c>
      <c r="BL12" s="128" t="s">
        <v>109</v>
      </c>
      <c r="BM12" s="131" t="s">
        <v>180</v>
      </c>
      <c r="BN12" s="130" t="s">
        <v>222</v>
      </c>
      <c r="BO12" s="130"/>
      <c r="BP12" s="132"/>
      <c r="BQ12" s="69"/>
    </row>
    <row r="13" spans="1:69" hidden="1" x14ac:dyDescent="0.35">
      <c r="A13" s="135">
        <v>9</v>
      </c>
      <c r="B13" s="146" t="s">
        <v>253</v>
      </c>
      <c r="C13" s="146" t="s">
        <v>254</v>
      </c>
      <c r="D13" s="146" t="s">
        <v>255</v>
      </c>
      <c r="E13" s="146" t="s">
        <v>256</v>
      </c>
      <c r="F13" s="146" t="s">
        <v>256</v>
      </c>
      <c r="G13" s="146" t="s">
        <v>257</v>
      </c>
      <c r="H13" s="146" t="s">
        <v>258</v>
      </c>
      <c r="I13" s="146">
        <v>185006</v>
      </c>
      <c r="J13" s="146" t="s">
        <v>362</v>
      </c>
      <c r="K13" s="146">
        <v>185006</v>
      </c>
      <c r="L13" s="146" t="s">
        <v>363</v>
      </c>
      <c r="M13" s="146" t="s">
        <v>364</v>
      </c>
      <c r="N13" s="146">
        <v>311018</v>
      </c>
      <c r="O13" s="146" t="s">
        <v>365</v>
      </c>
      <c r="P13" s="146">
        <v>635452</v>
      </c>
      <c r="Q13" s="146" t="s">
        <v>366</v>
      </c>
      <c r="R13" s="146" t="s">
        <v>264</v>
      </c>
      <c r="S13" s="146" t="s">
        <v>367</v>
      </c>
      <c r="T13" s="146" t="s">
        <v>367</v>
      </c>
      <c r="U13" s="146" t="s">
        <v>278</v>
      </c>
      <c r="V13" s="146" t="s">
        <v>279</v>
      </c>
      <c r="W13" s="146">
        <v>0</v>
      </c>
      <c r="X13" s="146" t="s">
        <v>282</v>
      </c>
      <c r="Y13" s="146">
        <v>359601447</v>
      </c>
      <c r="Z13" s="146" t="s">
        <v>392</v>
      </c>
      <c r="AA13" s="146" t="s">
        <v>393</v>
      </c>
      <c r="AB13" s="149">
        <v>65000</v>
      </c>
      <c r="AC13" s="146" t="s">
        <v>394</v>
      </c>
      <c r="AD13" s="146">
        <v>24</v>
      </c>
      <c r="AE13" s="146" t="s">
        <v>307</v>
      </c>
      <c r="AF13" s="146" t="s">
        <v>395</v>
      </c>
      <c r="AG13" s="146" t="s">
        <v>396</v>
      </c>
      <c r="AH13" s="146" t="s">
        <v>289</v>
      </c>
      <c r="AI13" s="146" t="s">
        <v>397</v>
      </c>
      <c r="AJ13" s="149">
        <v>3440</v>
      </c>
      <c r="AK13" s="149">
        <v>3440</v>
      </c>
      <c r="AL13" s="146" t="s">
        <v>398</v>
      </c>
      <c r="AM13" s="149">
        <v>23978.55</v>
      </c>
      <c r="AN13" s="149">
        <v>10421.450000000001</v>
      </c>
      <c r="AO13" s="149">
        <v>34400</v>
      </c>
      <c r="AP13" s="149">
        <v>41021.449999999997</v>
      </c>
      <c r="AQ13" s="149">
        <v>6515.55</v>
      </c>
      <c r="AR13" s="149">
        <v>47537</v>
      </c>
      <c r="AS13" s="149">
        <v>0</v>
      </c>
      <c r="AT13" s="149">
        <v>0</v>
      </c>
      <c r="AU13" s="149">
        <v>0</v>
      </c>
      <c r="AV13" s="146">
        <v>10</v>
      </c>
      <c r="AW13" s="146">
        <v>0</v>
      </c>
      <c r="AX13" s="135"/>
      <c r="AY13" s="135"/>
      <c r="AZ13" s="135"/>
      <c r="BA13" s="135"/>
      <c r="BB13" s="135"/>
      <c r="BC13" s="135"/>
      <c r="BD13" s="135"/>
      <c r="BE13" s="136"/>
      <c r="BF13" s="135"/>
      <c r="BG13" s="135"/>
      <c r="BH13" s="153" t="s">
        <v>414</v>
      </c>
      <c r="BI13" s="128" t="s">
        <v>100</v>
      </c>
      <c r="BJ13" s="154">
        <v>46223</v>
      </c>
      <c r="BK13" s="130" t="s">
        <v>104</v>
      </c>
      <c r="BL13" s="128" t="s">
        <v>109</v>
      </c>
      <c r="BM13" s="131" t="s">
        <v>180</v>
      </c>
      <c r="BN13" s="130" t="s">
        <v>222</v>
      </c>
      <c r="BO13" s="130"/>
      <c r="BP13" s="132"/>
      <c r="BQ13" s="69"/>
    </row>
    <row r="14" spans="1:69" hidden="1" x14ac:dyDescent="0.35">
      <c r="A14" s="135">
        <v>10</v>
      </c>
      <c r="B14" s="146" t="s">
        <v>253</v>
      </c>
      <c r="C14" s="146" t="s">
        <v>254</v>
      </c>
      <c r="D14" s="146" t="s">
        <v>255</v>
      </c>
      <c r="E14" s="146" t="s">
        <v>256</v>
      </c>
      <c r="F14" s="146" t="s">
        <v>256</v>
      </c>
      <c r="G14" s="146" t="s">
        <v>257</v>
      </c>
      <c r="H14" s="146" t="s">
        <v>258</v>
      </c>
      <c r="I14" s="146">
        <v>185006</v>
      </c>
      <c r="J14" s="146" t="s">
        <v>362</v>
      </c>
      <c r="K14" s="146">
        <v>185006</v>
      </c>
      <c r="L14" s="146" t="s">
        <v>363</v>
      </c>
      <c r="M14" s="146" t="s">
        <v>364</v>
      </c>
      <c r="N14" s="146">
        <v>311018</v>
      </c>
      <c r="O14" s="146" t="s">
        <v>365</v>
      </c>
      <c r="P14" s="146">
        <v>455402</v>
      </c>
      <c r="Q14" s="146" t="s">
        <v>368</v>
      </c>
      <c r="R14" s="146" t="s">
        <v>264</v>
      </c>
      <c r="S14" s="146" t="s">
        <v>369</v>
      </c>
      <c r="T14" s="146" t="s">
        <v>369</v>
      </c>
      <c r="U14" s="146" t="s">
        <v>281</v>
      </c>
      <c r="V14" s="146" t="s">
        <v>279</v>
      </c>
      <c r="W14" s="146">
        <v>0</v>
      </c>
      <c r="X14" s="146" t="s">
        <v>282</v>
      </c>
      <c r="Y14" s="146">
        <v>359690263</v>
      </c>
      <c r="Z14" s="146" t="s">
        <v>399</v>
      </c>
      <c r="AA14" s="146" t="s">
        <v>400</v>
      </c>
      <c r="AB14" s="149">
        <v>60000</v>
      </c>
      <c r="AC14" s="146" t="s">
        <v>394</v>
      </c>
      <c r="AD14" s="146">
        <v>24</v>
      </c>
      <c r="AE14" s="146" t="s">
        <v>307</v>
      </c>
      <c r="AF14" s="146" t="s">
        <v>401</v>
      </c>
      <c r="AG14" s="146" t="s">
        <v>402</v>
      </c>
      <c r="AH14" s="146" t="s">
        <v>289</v>
      </c>
      <c r="AI14" s="146" t="s">
        <v>403</v>
      </c>
      <c r="AJ14" s="149">
        <v>3180</v>
      </c>
      <c r="AK14" s="149">
        <v>3180</v>
      </c>
      <c r="AL14" s="146" t="s">
        <v>398</v>
      </c>
      <c r="AM14" s="149">
        <v>19702.86</v>
      </c>
      <c r="AN14" s="149">
        <v>8917.14</v>
      </c>
      <c r="AO14" s="149">
        <v>28620</v>
      </c>
      <c r="AP14" s="149">
        <v>40297.14</v>
      </c>
      <c r="AQ14" s="149">
        <v>6852.86</v>
      </c>
      <c r="AR14" s="149">
        <v>47150</v>
      </c>
      <c r="AS14" s="149">
        <v>0</v>
      </c>
      <c r="AT14" s="149">
        <v>0</v>
      </c>
      <c r="AU14" s="149">
        <v>0</v>
      </c>
      <c r="AV14" s="146">
        <v>9</v>
      </c>
      <c r="AW14" s="146">
        <v>0</v>
      </c>
      <c r="AX14" s="135"/>
      <c r="AY14" s="135"/>
      <c r="AZ14" s="135"/>
      <c r="BA14" s="135"/>
      <c r="BB14" s="135"/>
      <c r="BC14" s="135"/>
      <c r="BD14" s="135"/>
      <c r="BE14" s="136"/>
      <c r="BF14" s="135"/>
      <c r="BG14" s="135"/>
      <c r="BH14" s="153" t="s">
        <v>414</v>
      </c>
      <c r="BI14" s="128" t="s">
        <v>100</v>
      </c>
      <c r="BJ14" s="154">
        <v>46223</v>
      </c>
      <c r="BK14" s="130" t="s">
        <v>104</v>
      </c>
      <c r="BL14" s="128" t="s">
        <v>109</v>
      </c>
      <c r="BM14" s="131" t="s">
        <v>180</v>
      </c>
      <c r="BN14" s="130" t="s">
        <v>222</v>
      </c>
      <c r="BO14" s="130"/>
      <c r="BP14" s="132"/>
      <c r="BQ14" s="69"/>
    </row>
    <row r="15" spans="1:69" hidden="1" x14ac:dyDescent="0.35">
      <c r="A15" s="135">
        <v>11</v>
      </c>
      <c r="B15" s="146" t="s">
        <v>253</v>
      </c>
      <c r="C15" s="146" t="s">
        <v>254</v>
      </c>
      <c r="D15" s="146" t="s">
        <v>255</v>
      </c>
      <c r="E15" s="146" t="s">
        <v>256</v>
      </c>
      <c r="F15" s="146" t="s">
        <v>256</v>
      </c>
      <c r="G15" s="146" t="s">
        <v>257</v>
      </c>
      <c r="H15" s="146" t="s">
        <v>258</v>
      </c>
      <c r="I15" s="146">
        <v>185006</v>
      </c>
      <c r="J15" s="146" t="s">
        <v>362</v>
      </c>
      <c r="K15" s="146">
        <v>185006</v>
      </c>
      <c r="L15" s="146" t="s">
        <v>363</v>
      </c>
      <c r="M15" s="146" t="s">
        <v>364</v>
      </c>
      <c r="N15" s="146">
        <v>311018</v>
      </c>
      <c r="O15" s="146" t="s">
        <v>365</v>
      </c>
      <c r="P15" s="146">
        <v>757862</v>
      </c>
      <c r="Q15" s="146" t="s">
        <v>370</v>
      </c>
      <c r="R15" s="146" t="s">
        <v>264</v>
      </c>
      <c r="S15" s="146" t="s">
        <v>371</v>
      </c>
      <c r="T15" s="146" t="s">
        <v>371</v>
      </c>
      <c r="U15" s="146" t="s">
        <v>281</v>
      </c>
      <c r="V15" s="146" t="s">
        <v>279</v>
      </c>
      <c r="W15" s="146">
        <v>0</v>
      </c>
      <c r="X15" s="146" t="s">
        <v>357</v>
      </c>
      <c r="Y15" s="146">
        <v>359945511</v>
      </c>
      <c r="Z15" s="146" t="s">
        <v>404</v>
      </c>
      <c r="AA15" s="146" t="s">
        <v>405</v>
      </c>
      <c r="AB15" s="149">
        <v>75000</v>
      </c>
      <c r="AC15" s="146" t="s">
        <v>394</v>
      </c>
      <c r="AD15" s="146">
        <v>24</v>
      </c>
      <c r="AE15" s="146" t="s">
        <v>307</v>
      </c>
      <c r="AF15" s="146" t="s">
        <v>406</v>
      </c>
      <c r="AG15" s="146" t="s">
        <v>407</v>
      </c>
      <c r="AH15" s="146" t="s">
        <v>289</v>
      </c>
      <c r="AI15" s="146" t="s">
        <v>408</v>
      </c>
      <c r="AJ15" s="149">
        <v>4040</v>
      </c>
      <c r="AK15" s="149">
        <v>4040</v>
      </c>
      <c r="AL15" s="146" t="s">
        <v>398</v>
      </c>
      <c r="AM15" s="149">
        <v>15401.4</v>
      </c>
      <c r="AN15" s="149">
        <v>8838.6</v>
      </c>
      <c r="AO15" s="149">
        <v>24240</v>
      </c>
      <c r="AP15" s="149">
        <v>59598.6</v>
      </c>
      <c r="AQ15" s="149">
        <v>13201.4</v>
      </c>
      <c r="AR15" s="149">
        <v>72800</v>
      </c>
      <c r="AS15" s="149">
        <v>0</v>
      </c>
      <c r="AT15" s="149">
        <v>0</v>
      </c>
      <c r="AU15" s="149">
        <v>0</v>
      </c>
      <c r="AV15" s="146">
        <v>6</v>
      </c>
      <c r="AW15" s="146">
        <v>0</v>
      </c>
      <c r="AX15" s="135"/>
      <c r="AY15" s="135"/>
      <c r="AZ15" s="135"/>
      <c r="BA15" s="135"/>
      <c r="BB15" s="135"/>
      <c r="BC15" s="135"/>
      <c r="BD15" s="135"/>
      <c r="BE15" s="136"/>
      <c r="BF15" s="135"/>
      <c r="BG15" s="135"/>
      <c r="BH15" s="153" t="s">
        <v>414</v>
      </c>
      <c r="BI15" s="128" t="s">
        <v>100</v>
      </c>
      <c r="BJ15" s="154">
        <v>46223</v>
      </c>
      <c r="BK15" s="130" t="s">
        <v>104</v>
      </c>
      <c r="BL15" s="128" t="s">
        <v>109</v>
      </c>
      <c r="BM15" s="131" t="s">
        <v>180</v>
      </c>
      <c r="BN15" s="130" t="s">
        <v>222</v>
      </c>
      <c r="BO15" s="130"/>
      <c r="BP15" s="132"/>
      <c r="BQ15" s="133"/>
    </row>
    <row r="16" spans="1:69" hidden="1" x14ac:dyDescent="0.35">
      <c r="A16" s="135">
        <v>12</v>
      </c>
      <c r="B16" s="146" t="s">
        <v>253</v>
      </c>
      <c r="C16" s="146" t="s">
        <v>254</v>
      </c>
      <c r="D16" s="146" t="s">
        <v>255</v>
      </c>
      <c r="E16" s="146" t="s">
        <v>256</v>
      </c>
      <c r="F16" s="146" t="s">
        <v>256</v>
      </c>
      <c r="G16" s="146" t="s">
        <v>257</v>
      </c>
      <c r="H16" s="146" t="s">
        <v>258</v>
      </c>
      <c r="I16" s="146">
        <v>185006</v>
      </c>
      <c r="J16" s="146" t="s">
        <v>362</v>
      </c>
      <c r="K16" s="146">
        <v>185006</v>
      </c>
      <c r="L16" s="146" t="s">
        <v>363</v>
      </c>
      <c r="M16" s="146" t="s">
        <v>364</v>
      </c>
      <c r="N16" s="146">
        <v>311018</v>
      </c>
      <c r="O16" s="146" t="s">
        <v>365</v>
      </c>
      <c r="P16" s="146">
        <v>455402</v>
      </c>
      <c r="Q16" s="146" t="s">
        <v>368</v>
      </c>
      <c r="R16" s="146" t="s">
        <v>264</v>
      </c>
      <c r="S16" s="146" t="s">
        <v>372</v>
      </c>
      <c r="T16" s="146" t="s">
        <v>372</v>
      </c>
      <c r="U16" s="146" t="s">
        <v>281</v>
      </c>
      <c r="V16" s="146" t="s">
        <v>279</v>
      </c>
      <c r="W16" s="146">
        <v>0</v>
      </c>
      <c r="X16" s="146" t="s">
        <v>282</v>
      </c>
      <c r="Y16" s="146">
        <v>360091777</v>
      </c>
      <c r="Z16" s="146" t="s">
        <v>409</v>
      </c>
      <c r="AA16" s="146" t="s">
        <v>410</v>
      </c>
      <c r="AB16" s="149">
        <v>55000</v>
      </c>
      <c r="AC16" s="146" t="s">
        <v>394</v>
      </c>
      <c r="AD16" s="146">
        <v>24</v>
      </c>
      <c r="AE16" s="146" t="s">
        <v>375</v>
      </c>
      <c r="AF16" s="146" t="s">
        <v>411</v>
      </c>
      <c r="AG16" s="146" t="s">
        <v>412</v>
      </c>
      <c r="AH16" s="146" t="s">
        <v>302</v>
      </c>
      <c r="AI16" s="146" t="s">
        <v>413</v>
      </c>
      <c r="AJ16" s="149">
        <v>2940</v>
      </c>
      <c r="AK16" s="149">
        <v>2940</v>
      </c>
      <c r="AL16" s="146" t="s">
        <v>398</v>
      </c>
      <c r="AM16" s="149">
        <v>10111.33</v>
      </c>
      <c r="AN16" s="149">
        <v>4588.67</v>
      </c>
      <c r="AO16" s="149">
        <v>14700</v>
      </c>
      <c r="AP16" s="149">
        <v>44888.67</v>
      </c>
      <c r="AQ16" s="149">
        <v>9863.33</v>
      </c>
      <c r="AR16" s="149">
        <v>54752</v>
      </c>
      <c r="AS16" s="149">
        <v>0</v>
      </c>
      <c r="AT16" s="149">
        <v>0</v>
      </c>
      <c r="AU16" s="149">
        <v>0</v>
      </c>
      <c r="AV16" s="146">
        <v>5</v>
      </c>
      <c r="AW16" s="146">
        <v>0</v>
      </c>
      <c r="AX16" s="135"/>
      <c r="AY16" s="135"/>
      <c r="AZ16" s="135"/>
      <c r="BA16" s="135"/>
      <c r="BB16" s="135"/>
      <c r="BC16" s="135"/>
      <c r="BD16" s="135"/>
      <c r="BE16" s="136"/>
      <c r="BF16" s="135"/>
      <c r="BG16" s="135"/>
      <c r="BH16" s="153" t="s">
        <v>414</v>
      </c>
      <c r="BI16" s="128" t="s">
        <v>100</v>
      </c>
      <c r="BJ16" s="154">
        <v>46223</v>
      </c>
      <c r="BK16" s="130" t="s">
        <v>104</v>
      </c>
      <c r="BL16" s="128" t="s">
        <v>109</v>
      </c>
      <c r="BM16" s="131" t="s">
        <v>180</v>
      </c>
      <c r="BN16" s="130" t="s">
        <v>222</v>
      </c>
      <c r="BO16" s="130"/>
      <c r="BP16" s="132"/>
      <c r="BQ16" s="133"/>
    </row>
    <row r="17" spans="1:69" hidden="1" x14ac:dyDescent="0.35">
      <c r="A17" s="135">
        <v>13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6"/>
      <c r="AC17" s="135"/>
      <c r="AD17" s="135"/>
      <c r="AE17" s="135"/>
      <c r="AF17" s="135"/>
      <c r="AG17" s="135"/>
      <c r="AH17" s="135"/>
      <c r="AI17" s="135"/>
      <c r="AJ17" s="136"/>
      <c r="AK17" s="136"/>
      <c r="AL17" s="135"/>
      <c r="AM17" s="136"/>
      <c r="AN17" s="136"/>
      <c r="AO17" s="136"/>
      <c r="AP17" s="136"/>
      <c r="AQ17" s="136"/>
      <c r="AR17" s="136"/>
      <c r="AS17" s="136"/>
      <c r="AT17" s="136"/>
      <c r="AU17" s="136"/>
      <c r="AV17" s="135"/>
      <c r="AW17" s="135"/>
      <c r="AX17" s="135"/>
      <c r="AY17" s="135"/>
      <c r="AZ17" s="135"/>
      <c r="BA17" s="135"/>
      <c r="BB17" s="135"/>
      <c r="BC17" s="135"/>
      <c r="BD17" s="135"/>
      <c r="BE17" s="136"/>
      <c r="BF17" s="135"/>
      <c r="BG17" s="135"/>
      <c r="BH17" s="137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35">
        <v>14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6"/>
      <c r="AC18" s="135"/>
      <c r="AD18" s="135"/>
      <c r="AE18" s="135"/>
      <c r="AF18" s="135"/>
      <c r="AG18" s="135"/>
      <c r="AH18" s="135"/>
      <c r="AI18" s="135"/>
      <c r="AJ18" s="136"/>
      <c r="AK18" s="136"/>
      <c r="AL18" s="135"/>
      <c r="AM18" s="136"/>
      <c r="AN18" s="136"/>
      <c r="AO18" s="136"/>
      <c r="AP18" s="136"/>
      <c r="AQ18" s="136"/>
      <c r="AR18" s="136"/>
      <c r="AS18" s="136"/>
      <c r="AT18" s="136"/>
      <c r="AU18" s="136"/>
      <c r="AV18" s="135"/>
      <c r="AW18" s="135"/>
      <c r="AX18" s="135"/>
      <c r="AY18" s="135"/>
      <c r="AZ18" s="135"/>
      <c r="BA18" s="135"/>
      <c r="BB18" s="135"/>
      <c r="BC18" s="135"/>
      <c r="BD18" s="135"/>
      <c r="BE18" s="136"/>
      <c r="BF18" s="135"/>
      <c r="BG18" s="135"/>
      <c r="BH18" s="137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idden="1" x14ac:dyDescent="0.35">
      <c r="A19" s="135">
        <v>15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7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6"/>
      <c r="AC19" s="135"/>
      <c r="AD19" s="135"/>
      <c r="AE19" s="135"/>
      <c r="AF19" s="135"/>
      <c r="AG19" s="135"/>
      <c r="AH19" s="135"/>
      <c r="AI19" s="135"/>
      <c r="AJ19" s="136"/>
      <c r="AK19" s="136"/>
      <c r="AL19" s="135"/>
      <c r="AM19" s="136"/>
      <c r="AN19" s="136"/>
      <c r="AO19" s="136"/>
      <c r="AP19" s="136"/>
      <c r="AQ19" s="136"/>
      <c r="AR19" s="136"/>
      <c r="AS19" s="136"/>
      <c r="AT19" s="136"/>
      <c r="AU19" s="136"/>
      <c r="AV19" s="135"/>
      <c r="AW19" s="135"/>
      <c r="AX19" s="135"/>
      <c r="AY19" s="135"/>
      <c r="AZ19" s="135"/>
      <c r="BA19" s="135"/>
      <c r="BB19" s="135"/>
      <c r="BC19" s="135"/>
      <c r="BD19" s="135"/>
      <c r="BE19" s="136"/>
      <c r="BF19" s="135"/>
      <c r="BG19" s="135"/>
      <c r="BH19" s="137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35">
        <v>16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6"/>
      <c r="AC20" s="135"/>
      <c r="AD20" s="135"/>
      <c r="AE20" s="135"/>
      <c r="AF20" s="135"/>
      <c r="AG20" s="135"/>
      <c r="AH20" s="135"/>
      <c r="AI20" s="135"/>
      <c r="AJ20" s="136"/>
      <c r="AK20" s="136"/>
      <c r="AL20" s="135"/>
      <c r="AM20" s="136"/>
      <c r="AN20" s="136"/>
      <c r="AO20" s="136"/>
      <c r="AP20" s="136"/>
      <c r="AQ20" s="136"/>
      <c r="AR20" s="136"/>
      <c r="AS20" s="136"/>
      <c r="AT20" s="136"/>
      <c r="AU20" s="136"/>
      <c r="AV20" s="135"/>
      <c r="AW20" s="135"/>
      <c r="AX20" s="135"/>
      <c r="AY20" s="135"/>
      <c r="AZ20" s="135"/>
      <c r="BA20" s="135"/>
      <c r="BB20" s="135"/>
      <c r="BC20" s="135"/>
      <c r="BD20" s="135"/>
      <c r="BE20" s="136"/>
      <c r="BF20" s="135"/>
      <c r="BG20" s="135"/>
      <c r="BH20" s="137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35">
        <v>17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5"/>
      <c r="AD21" s="135"/>
      <c r="AE21" s="135"/>
      <c r="AF21" s="135"/>
      <c r="AG21" s="135"/>
      <c r="AH21" s="135"/>
      <c r="AI21" s="135"/>
      <c r="AJ21" s="136"/>
      <c r="AK21" s="136"/>
      <c r="AL21" s="135"/>
      <c r="AM21" s="136"/>
      <c r="AN21" s="136"/>
      <c r="AO21" s="136"/>
      <c r="AP21" s="136"/>
      <c r="AQ21" s="136"/>
      <c r="AR21" s="136"/>
      <c r="AS21" s="136"/>
      <c r="AT21" s="136"/>
      <c r="AU21" s="136"/>
      <c r="AV21" s="135"/>
      <c r="AW21" s="135"/>
      <c r="AX21" s="135"/>
      <c r="AY21" s="135"/>
      <c r="AZ21" s="135"/>
      <c r="BA21" s="135"/>
      <c r="BB21" s="135"/>
      <c r="BC21" s="135"/>
      <c r="BD21" s="135"/>
      <c r="BE21" s="136"/>
      <c r="BF21" s="135"/>
      <c r="BG21" s="135"/>
      <c r="BH21" s="13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35">
        <v>18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5"/>
      <c r="AD22" s="135"/>
      <c r="AE22" s="135"/>
      <c r="AF22" s="135"/>
      <c r="AG22" s="135"/>
      <c r="AH22" s="135"/>
      <c r="AI22" s="135"/>
      <c r="AJ22" s="136"/>
      <c r="AK22" s="136"/>
      <c r="AL22" s="135"/>
      <c r="AM22" s="136"/>
      <c r="AN22" s="136"/>
      <c r="AO22" s="136"/>
      <c r="AP22" s="136"/>
      <c r="AQ22" s="136"/>
      <c r="AR22" s="136"/>
      <c r="AS22" s="136"/>
      <c r="AT22" s="136"/>
      <c r="AU22" s="136"/>
      <c r="AV22" s="135"/>
      <c r="AW22" s="135"/>
      <c r="AX22" s="135"/>
      <c r="AY22" s="135"/>
      <c r="AZ22" s="135"/>
      <c r="BA22" s="135"/>
      <c r="BB22" s="135"/>
      <c r="BC22" s="135"/>
      <c r="BD22" s="135"/>
      <c r="BE22" s="136"/>
      <c r="BF22" s="135"/>
      <c r="BG22" s="135"/>
      <c r="BH22" s="137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35">
        <v>19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6"/>
      <c r="AC23" s="135"/>
      <c r="AD23" s="135"/>
      <c r="AE23" s="135"/>
      <c r="AF23" s="135"/>
      <c r="AG23" s="135"/>
      <c r="AH23" s="135"/>
      <c r="AI23" s="135"/>
      <c r="AJ23" s="136"/>
      <c r="AK23" s="136"/>
      <c r="AL23" s="135"/>
      <c r="AM23" s="136"/>
      <c r="AN23" s="136"/>
      <c r="AO23" s="136"/>
      <c r="AP23" s="136"/>
      <c r="AQ23" s="136"/>
      <c r="AR23" s="136"/>
      <c r="AS23" s="136"/>
      <c r="AT23" s="136"/>
      <c r="AU23" s="136"/>
      <c r="AV23" s="135"/>
      <c r="AW23" s="135"/>
      <c r="AX23" s="135"/>
      <c r="AY23" s="135"/>
      <c r="AZ23" s="135"/>
      <c r="BA23" s="135"/>
      <c r="BB23" s="135"/>
      <c r="BC23" s="135"/>
      <c r="BD23" s="135"/>
      <c r="BE23" s="136"/>
      <c r="BF23" s="135"/>
      <c r="BG23" s="135"/>
      <c r="BH23" s="13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35">
        <v>20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10:Y16">
    <cfRule type="duplicateValues" dxfId="0" priority="1"/>
  </conditionalFormatting>
  <dataValidations count="6">
    <dataValidation type="custom" allowBlank="1" showInputMessage="1" showErrorMessage="1" error="Enter Valid Date" sqref="BJ17:BJ6003" xr:uid="{35B2AABC-2FCB-4E70-A444-93C43474D1A7}">
      <formula1>ISNUMBER(BJ17) * (BJ17&gt;=DATE(2023,10,1)) * (BJ17&lt;=DATE(2031,12,31)) * (INT(BJ17)=BJ17)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2026-07-27T09:39:18Z</dcterms:modified>
</cp:coreProperties>
</file>