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31-Jul-25\Choudwar\"/>
    </mc:Choice>
  </mc:AlternateContent>
  <xr:revisionPtr revIDLastSave="0" documentId="13_ncr:1_{76F104AF-B9B6-4C36-A639-48B4B9327DC8}" xr6:coauthVersionLast="47" xr6:coauthVersionMax="47" xr10:uidLastSave="{00000000-0000-0000-0000-000000000000}"/>
  <bookViews>
    <workbookView xWindow="-108" yWindow="-108" windowWidth="23256" windowHeight="12456" xr2:uid="{F3BA4881-481C-4254-A745-8D61D5DFCC4D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Sheet1!$A$4:$AB$16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1" l="1"/>
  <c r="W9" i="1"/>
  <c r="W16" i="1"/>
  <c r="W11" i="1"/>
  <c r="W6" i="1"/>
  <c r="W7" i="1"/>
  <c r="W8" i="1"/>
  <c r="W5" i="1"/>
  <c r="Z16" i="1"/>
  <c r="H16" i="1"/>
  <c r="G16" i="1"/>
  <c r="F16" i="1"/>
  <c r="D16" i="1"/>
  <c r="H15" i="1"/>
  <c r="G15" i="1"/>
  <c r="F15" i="1"/>
  <c r="D15" i="1"/>
  <c r="H14" i="1"/>
  <c r="G14" i="1"/>
  <c r="F14" i="1"/>
  <c r="D14" i="1"/>
  <c r="H13" i="1"/>
  <c r="G13" i="1"/>
  <c r="F13" i="1"/>
  <c r="D13" i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<sst xmlns="http://schemas.openxmlformats.org/spreadsheetml/2006/main" count="147" uniqueCount="84">
  <si>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</si>
  <si>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</si>
  <si>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</si>
  <si>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</si>
  <si>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</si>
  <si>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</si>
  <si>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</si>
  <si>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</si>
  <si>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</si>
  <si>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</si>
  <si>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</si>
  <si>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</si>
  <si>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</si>
  <si>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</si>
  <si>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</si>
  <si>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</si>
  <si>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</si>
  <si>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</si>
  <si>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</si>
  <si>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</si>
  <si>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</si>
  <si>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</si>
  <si>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</si>
  <si>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</si>
  <si>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</si>
  <si>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</si>
  <si>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</si>
  <si>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</si>
  <si>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ORGL0396</t>
  </si>
  <si>
    <t>Choudwar</t>
  </si>
  <si>
    <t>FN25-26-00795</t>
  </si>
  <si>
    <t>Bikash Kumar Behera</t>
  </si>
  <si>
    <t>SF0054930</t>
  </si>
  <si>
    <t>Loan Officer</t>
  </si>
  <si>
    <t>SSF3852347</t>
  </si>
  <si>
    <t>JHUNU NAIK</t>
  </si>
  <si>
    <t>10-May-2023</t>
  </si>
  <si>
    <t>Pre-Closure Amount Misappropriated</t>
  </si>
  <si>
    <t>Digital Payment</t>
  </si>
  <si>
    <t>As per Borrower Statement Borrower Paid Rs-8000/- on Dt.12-12-2024 to LO Bikash Kumar Behera but LO Bikash Kumar Behera not Posted In FIMO.
Borrower again Paid Rs.1750/- on dt-28.03.25 due to Overdue shown in her loan ID.</t>
  </si>
  <si>
    <t>SSF3646442</t>
  </si>
  <si>
    <t xml:space="preserve">GITA GOCHHAYAT </t>
  </si>
  <si>
    <t>16-Sep-2023</t>
  </si>
  <si>
    <t>As per Borrower Statement Borrower Paid Rs-11500/- on Dt.27-07-2024 to LO Bikash Kumar Behera for Close her Loan but LO Bikash Kumar Behera entry EMI Basic From Dt.13-08-2024 to Dt.22-11-2024 Total entry amount Rs-5360/-(1340*4) rest amount Rs-6140/- not Posted In FIMO.</t>
  </si>
  <si>
    <t>432861</t>
  </si>
  <si>
    <t>SSF5928796</t>
  </si>
  <si>
    <t>RUBI BEHERA</t>
  </si>
  <si>
    <t>31-Mar-2024</t>
  </si>
  <si>
    <t>Collection Amount Misappropriated</t>
  </si>
  <si>
    <t>As per Borrower Statement Borrower Paid her EMI on Dt.07-01-2025 of Rs-2130/- through Google Pay to LO Bikash Kumar Behera but LO Bikash Kumar Behera not paid on Office.</t>
  </si>
  <si>
    <t>490311</t>
  </si>
  <si>
    <t>CID039612505</t>
  </si>
  <si>
    <t xml:space="preserve">SANTILATA BEHERA </t>
  </si>
  <si>
    <t>354847283</t>
  </si>
  <si>
    <t>24-Jan-2024</t>
  </si>
  <si>
    <t>Borrower Written Statement</t>
  </si>
  <si>
    <t>As per Borrower Statement and Loan card Borrower Paid her EMI on Dt.03-12-2024 of Rs-2020/- to LO Bikash Kumar Behera but LO Bikash Kumar Behera not Posted in FIMO.</t>
  </si>
  <si>
    <t>CID039612459</t>
  </si>
  <si>
    <t>BABITA GHADEI</t>
  </si>
  <si>
    <t>352381548</t>
  </si>
  <si>
    <t>02-Aug-2023</t>
  </si>
  <si>
    <t>Loan Card</t>
  </si>
  <si>
    <t>As per Borrower Statement Borrower said she Paid her all EMI to LO Bikash Kumar jena but Singature not Updated on Loan Card so As per Loan Card on Dt.03-09-2024 of Rs-1680/- and On Dt.01-10-2024 of Rs-1680/- to LO Bikash Kumar Behera But LO Bikash Kumar Behera not Posted in FIMO,Now Borrowers New Loan ID -358844157.</t>
  </si>
  <si>
    <t>89</t>
  </si>
  <si>
    <t>CID039602125</t>
  </si>
  <si>
    <t>SUREKHA  SETH</t>
  </si>
  <si>
    <t>06-Jan-2023</t>
  </si>
  <si>
    <t>As per Borrower Statement and Loan card Borrower Paid her EMI on Dt.02-12-2024 of Rs-3750/- to LO Bikash Kumar Behera but LO Bikash Kumar Behera not Posted in FIMO.</t>
  </si>
  <si>
    <t>CID039602104</t>
  </si>
  <si>
    <t>RAMA BEHERA</t>
  </si>
  <si>
    <t>350161902</t>
  </si>
  <si>
    <t>07-Jan-2023</t>
  </si>
  <si>
    <t>LO/Bikash kumar Behera/SF0054930 has collected Rs.4930 on dt-12.08.24 through Digital payments. (Loan ID-350161902-3250/- &amp; 353205688-1680/-) but only posted Rs.1680/- in loan ID-353205688 &amp; rest Amt. Rs.3250/- not posted .</t>
  </si>
  <si>
    <t>LO/Bikash kumar Behera/SF0054930 has collected Rs.4930 on dt-14.10.24 through Digital payments. (Loan ID-350161902-3250/- &amp; 353205688-1680/-) but only posted Rs.1680/- in loan ID-353205688 &amp; rest Amt. Rs.3250/- not posted .</t>
  </si>
  <si>
    <t>LO/Bikash kumar Behera/SF0054930 has collected Rs.3610 on dt-13.11.24 through Digital payments. (Loan ID-350161902-1930/- &amp; 353205688-1680/-) but only posted Rs.1680/- in loan ID-353205688 &amp; rest Amt. Rs.1930/- not posted .</t>
  </si>
  <si>
    <t>SSF4900320</t>
  </si>
  <si>
    <t>SUPRAVA DASH</t>
  </si>
  <si>
    <t>353737925</t>
  </si>
  <si>
    <t>21-Nov-2023</t>
  </si>
  <si>
    <t>As per Borrower Statement Borrower Paid Rs-14000/- on Dt.01-10-2024 to LO Bikash Kumar Behera for Close her Loan but LO Bikash Kumar Behera entry EMI Basic From Dt.01-10-2024 to Dt.03-12-2024 Total entry amount Rs-5250/-(1750*3) rest amount Rs-8750/- not Posted In FIMO.i have Submited the Audio call record of LO Bikash Kumar Behera he Agree RS-14000/- received from Borrower but He Said he paid all amount to BM Sushanta Muduli but no any Evidence of paid Money to BM Sushanta Muduli.</t>
  </si>
  <si>
    <t>OD---CSS Fraud</t>
  </si>
  <si>
    <t>Remarks</t>
  </si>
  <si>
    <t>Preclosed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</si>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</sst>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4009]dd/mm/yyyy;@"/>
    <numFmt numFmtId="165" formatCode="[$-409]d/mmm/yy;@"/>
    <numFmt numFmtId="166" formatCode="[$-409]dd/mmm/yy;@"/>
    <numFmt numFmtId="167" formatCode="[$-10409]0.00"/>
  </numFmts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</cellStyleXfs>
  <cellXfs count="27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/>
    </xf>
    <xf numFmtId="0" fontId="7" fillId="0" borderId="0" xfId="1" applyFont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0" fontId="11" fillId="3" borderId="2" xfId="4" applyNumberFormat="1" applyFont="1" applyFill="1" applyBorder="1" applyAlignment="1" applyProtection="1">
      <alignment horizontal="center" vertical="center"/>
      <protection hidden="1"/>
    </xf>
    <xf numFmtId="0" fontId="11" fillId="3" borderId="2" xfId="4" applyNumberFormat="1" applyFont="1" applyFill="1" applyBorder="1" applyAlignment="1" applyProtection="1">
      <alignment horizontal="left" vertical="center"/>
      <protection hidden="1"/>
    </xf>
    <xf numFmtId="0" fontId="11" fillId="0" borderId="2" xfId="5" applyFont="1" applyBorder="1" applyAlignment="1" applyProtection="1">
      <alignment horizontal="center" vertical="center"/>
      <protection locked="0"/>
    </xf>
    <xf numFmtId="165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left" vertical="center"/>
      <protection locked="0"/>
    </xf>
    <xf numFmtId="49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2" xfId="3" applyNumberFormat="1" applyFont="1" applyBorder="1" applyAlignment="1" applyProtection="1">
      <alignment horizontal="center" vertical="center"/>
      <protection locked="0"/>
    </xf>
    <xf numFmtId="164" fontId="4" fillId="0" borderId="2" xfId="3" applyNumberFormat="1" applyFont="1" applyBorder="1" applyAlignment="1" applyProtection="1">
      <alignment horizontal="left" vertical="center"/>
      <protection locked="0"/>
    </xf>
    <xf numFmtId="166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vertical="top"/>
      <protection locked="0"/>
    </xf>
    <xf numFmtId="2" fontId="4" fillId="5" borderId="2" xfId="3" applyNumberFormat="1" applyFont="1" applyFill="1" applyBorder="1" applyAlignment="1" applyProtection="1">
      <alignment horizontal="center" vertical="center"/>
      <protection hidden="1"/>
    </xf>
    <xf numFmtId="167" fontId="12" fillId="0" borderId="3" xfId="0" applyNumberFormat="1" applyFont="1" applyBorder="1" applyAlignment="1">
      <alignment vertical="top" readingOrder="1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0" fontId="8" fillId="6" borderId="2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6">
    <cellStyle name="Hyperlink" xfId="1" builtinId="8"/>
    <cellStyle name="Normal" xfId="0" builtinId="0"/>
    <cellStyle name="Normal 18 2 10" xfId="2" xr:uid="{E9500DE6-89E7-47DA-AD06-36D97F29F839}"/>
    <cellStyle name="Normal 2 2" xfId="4" xr:uid="{4BA50852-C1F8-485E-9CD9-38AD09463D65}"/>
    <cellStyle name="Normal 3 19 2" xfId="3" xr:uid="{F3CC74EF-6AB1-4BD3-B3BF-ECCABE63E6BF}"/>
    <cellStyle name="Normal 3 2" xfId="5" xr:uid="{ADCDB3C4-8B5C-4676-81AC-10793B6862DA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434339</xdr:colOff>
      <xdr:row>2</xdr:row>
      <xdr:rowOff>15240</xdr:rowOff>
    </xdr:from>
    <xdr:to>
      <xdr:col>16</xdr:col>
      <xdr:colOff>193052</xdr:colOff>
      <xdr:row>31</xdr:row>
      <xdr:rowOff>62396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D90C70-B3B5-86A8-EAE7-CBBC2478E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39" y="381000"/>
          <a:ext cx="9512313" cy="5350676"/>
        </a:xfrm>
        <a:prstGeom prst="rect">
          <a:avLst/>
        </a:prstGeom>
      </xdr:spPr>
    </xdr:pic>
    <xdr:clientData/>
  </xdr:twoCellAnchor>
  <xdr:twoCellAnchor editAs="oneCell">
    <xdr:from>
      <xdr:col>0</xdr:col>
      <xdr:colOff>568959</xdr:colOff>
      <xdr:row>33</xdr:row>
      <xdr:rowOff>22860</xdr:rowOff>
    </xdr:from>
    <xdr:to>
      <xdr:col>15</xdr:col>
      <xdr:colOff>490232</xdr:colOff>
      <xdr:row>61</xdr:row>
      <xdr:rowOff>1436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DCF418-BA1F-AC20-A81C-3CFB082D6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8959" y="6057900"/>
          <a:ext cx="9065273" cy="50992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.SSFL\Desktop\My%20Files\_Pavithra\_F25-26\_CSS%20Fraud\_JUL\15-Jul-25\Choudwar\Copy%20of%20SSFL%20Fraud%20Investigation%20Report%20-Choudwar%20ORGL0396-FN25-26-00795.xlsx" TargetMode="External"/><Relationship Id="rId1" Type="http://schemas.openxmlformats.org/officeDocument/2006/relationships/externalLinkPath" Target="Copy%20of%20SSFL%20Fraud%20Investigation%20Report%20-Choudwar%20ORGL0396-FN25-26-0079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372C2-C301-4838-98F9-47F3DB190154}">
  <sheetPr filterMode="1"/>
  <dimension ref="A1:AB16"/>
  <sheetViews>
    <sheetView tabSelected="1" workbookViewId="0">
      <selection activeCell="D7" sqref="D7"/>
    </sheetView>
  </sheetViews>
  <sheetFormatPr defaultRowHeight="14.4" x14ac:dyDescent="0.3"/>
  <cols>
    <col min="1" max="1" width="8.88671875" customWidth="1"/>
    <col min="2" max="2" width="11" bestFit="1" customWidth="1"/>
    <col min="3" max="3" width="11.44140625" bestFit="1" customWidth="1"/>
    <col min="4" max="4" width="13.33203125" bestFit="1" customWidth="1"/>
    <col min="5" max="5" width="12.109375" bestFit="1" customWidth="1"/>
    <col min="6" max="6" width="17.6640625" bestFit="1" customWidth="1"/>
    <col min="7" max="7" width="19.21875" bestFit="1" customWidth="1"/>
    <col min="8" max="8" width="23.44140625" bestFit="1" customWidth="1"/>
    <col min="9" max="9" width="13.33203125" bestFit="1" customWidth="1"/>
    <col min="10" max="10" width="12.88671875" bestFit="1" customWidth="1"/>
    <col min="11" max="11" width="16.109375" bestFit="1" customWidth="1"/>
    <col min="12" max="12" width="10" bestFit="1" customWidth="1"/>
    <col min="13" max="13" width="10" customWidth="1"/>
    <col min="14" max="14" width="28" hidden="1" customWidth="1"/>
    <col min="15" max="15" width="25.44140625" hidden="1" customWidth="1"/>
    <col min="16" max="16" width="26.44140625" hidden="1" customWidth="1"/>
    <col min="17" max="17" width="29.6640625" bestFit="1" customWidth="1"/>
    <col min="18" max="18" width="15.21875" hidden="1" customWidth="1"/>
    <col min="19" max="19" width="15.33203125" bestFit="1" customWidth="1"/>
    <col min="20" max="20" width="15.88671875" customWidth="1"/>
    <col min="21" max="21" width="20.33203125" customWidth="1"/>
    <col min="22" max="22" width="15.88671875" bestFit="1" customWidth="1"/>
    <col min="23" max="26" width="15.88671875" customWidth="1"/>
    <col min="27" max="27" width="22.109375" bestFit="1" customWidth="1"/>
    <col min="28" max="28" width="255.77734375" bestFit="1" customWidth="1"/>
  </cols>
  <sheetData>
    <row r="1" spans="1:28" ht="18" x14ac:dyDescent="0.3">
      <c r="A1" s="1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5.6" x14ac:dyDescent="0.3">
      <c r="A2" s="2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15.6" x14ac:dyDescent="0.3">
      <c r="A3" s="8" t="s">
        <v>2</v>
      </c>
      <c r="B3" s="6"/>
      <c r="C3" s="6"/>
      <c r="D3" s="6"/>
      <c r="E3" s="3" t="s">
        <v>3</v>
      </c>
      <c r="F3" s="3" t="s">
        <v>4</v>
      </c>
      <c r="G3" s="6"/>
      <c r="H3" s="6"/>
      <c r="I3" s="6"/>
      <c r="J3" s="6"/>
      <c r="K3" s="6"/>
      <c r="L3" s="6"/>
      <c r="M3" s="6"/>
      <c r="N3" s="7"/>
      <c r="O3" s="6"/>
      <c r="P3" s="6"/>
      <c r="Q3" s="6"/>
      <c r="R3" s="6"/>
      <c r="S3" s="6"/>
      <c r="T3" s="6"/>
      <c r="U3" s="6"/>
      <c r="V3" s="3" t="s">
        <v>3</v>
      </c>
      <c r="W3" s="3"/>
      <c r="X3" s="3"/>
      <c r="Y3" s="3"/>
      <c r="Z3" s="3"/>
      <c r="AA3" s="3" t="s">
        <v>4</v>
      </c>
      <c r="AB3" s="6"/>
    </row>
    <row r="4" spans="1:28" s="26" customFormat="1" ht="41.4" x14ac:dyDescent="0.3">
      <c r="A4" s="22" t="s">
        <v>5</v>
      </c>
      <c r="B4" s="23" t="s">
        <v>6</v>
      </c>
      <c r="C4" s="23" t="s">
        <v>7</v>
      </c>
      <c r="D4" s="23" t="s">
        <v>8</v>
      </c>
      <c r="E4" s="23" t="s">
        <v>9</v>
      </c>
      <c r="F4" s="23" t="s">
        <v>10</v>
      </c>
      <c r="G4" s="23" t="s">
        <v>11</v>
      </c>
      <c r="H4" s="23" t="s">
        <v>12</v>
      </c>
      <c r="I4" s="23" t="s">
        <v>13</v>
      </c>
      <c r="J4" s="23" t="s">
        <v>14</v>
      </c>
      <c r="K4" s="23" t="s">
        <v>15</v>
      </c>
      <c r="L4" s="23" t="s">
        <v>16</v>
      </c>
      <c r="M4" s="23"/>
      <c r="N4" s="24" t="s">
        <v>17</v>
      </c>
      <c r="O4" s="23" t="s">
        <v>18</v>
      </c>
      <c r="P4" s="23" t="s">
        <v>19</v>
      </c>
      <c r="Q4" s="23" t="s">
        <v>20</v>
      </c>
      <c r="R4" s="23" t="s">
        <v>21</v>
      </c>
      <c r="S4" s="23" t="s">
        <v>22</v>
      </c>
      <c r="T4" s="23" t="s">
        <v>23</v>
      </c>
      <c r="U4" s="23" t="s">
        <v>24</v>
      </c>
      <c r="V4" s="23" t="s">
        <v>25</v>
      </c>
      <c r="W4" s="25"/>
      <c r="X4" s="25" t="s">
        <v>81</v>
      </c>
      <c r="Y4" s="25" t="s">
        <v>82</v>
      </c>
      <c r="Z4" s="25" t="s">
        <v>83</v>
      </c>
      <c r="AA4" s="23" t="s">
        <v>26</v>
      </c>
      <c r="AB4" s="23" t="s">
        <v>27</v>
      </c>
    </row>
    <row r="5" spans="1:28" hidden="1" x14ac:dyDescent="0.3">
      <c r="A5" s="4">
        <v>1</v>
      </c>
      <c r="B5" s="9" t="s">
        <v>28</v>
      </c>
      <c r="C5" s="10" t="s">
        <v>29</v>
      </c>
      <c r="D5" s="11" t="s">
        <v>30</v>
      </c>
      <c r="E5" s="12">
        <v>45812</v>
      </c>
      <c r="F5" s="5" t="s">
        <v>31</v>
      </c>
      <c r="G5" s="13" t="s">
        <v>32</v>
      </c>
      <c r="H5" s="13" t="s">
        <v>33</v>
      </c>
      <c r="I5" s="14">
        <v>490316</v>
      </c>
      <c r="J5" s="14" t="s">
        <v>34</v>
      </c>
      <c r="K5" s="14" t="s">
        <v>35</v>
      </c>
      <c r="L5" s="15">
        <v>351567014</v>
      </c>
      <c r="M5" s="15"/>
      <c r="N5" s="12" t="s">
        <v>36</v>
      </c>
      <c r="O5" s="16">
        <v>32000</v>
      </c>
      <c r="P5" s="16">
        <v>1750</v>
      </c>
      <c r="Q5" s="17" t="s">
        <v>37</v>
      </c>
      <c r="R5" s="18">
        <v>45638</v>
      </c>
      <c r="S5" s="16">
        <v>8000</v>
      </c>
      <c r="T5" s="16">
        <v>0</v>
      </c>
      <c r="U5" s="16">
        <v>0</v>
      </c>
      <c r="V5" s="20">
        <v>8000</v>
      </c>
      <c r="W5" s="20">
        <f>V5</f>
        <v>8000</v>
      </c>
      <c r="X5" s="20"/>
      <c r="Y5" s="20"/>
      <c r="Z5" s="20"/>
      <c r="AA5" s="5" t="s">
        <v>38</v>
      </c>
      <c r="AB5" s="19" t="s">
        <v>39</v>
      </c>
    </row>
    <row r="6" spans="1:28" hidden="1" x14ac:dyDescent="0.3">
      <c r="A6" s="4">
        <v>2</v>
      </c>
      <c r="B6" s="9" t="s">
        <v>28</v>
      </c>
      <c r="C6" s="10" t="s">
        <v>29</v>
      </c>
      <c r="D6" s="11" t="str">
        <f>IF(J6&lt;&gt;"", $D$5, "")</f>
        <v>FN25-26-00795</v>
      </c>
      <c r="E6" s="12">
        <v>45812</v>
      </c>
      <c r="F6" s="5" t="str">
        <f>IF(J6&lt;&gt;"", $F$5, "")</f>
        <v>Bikash Kumar Behera</v>
      </c>
      <c r="G6" s="13" t="str">
        <f>IF(J6&lt;&gt;"", $G$5, "")</f>
        <v>SF0054930</v>
      </c>
      <c r="H6" s="13" t="str">
        <f>IF(J6&lt;&gt;"", $H$5, "")</f>
        <v>Loan Officer</v>
      </c>
      <c r="I6" s="14">
        <v>490316</v>
      </c>
      <c r="J6" s="14" t="s">
        <v>40</v>
      </c>
      <c r="K6" s="14" t="s">
        <v>41</v>
      </c>
      <c r="L6" s="15">
        <v>353023895</v>
      </c>
      <c r="M6" s="15"/>
      <c r="N6" s="12" t="s">
        <v>42</v>
      </c>
      <c r="O6" s="16">
        <v>20000</v>
      </c>
      <c r="P6" s="16">
        <v>1340</v>
      </c>
      <c r="Q6" s="17" t="s">
        <v>37</v>
      </c>
      <c r="R6" s="18">
        <v>45500</v>
      </c>
      <c r="S6" s="16">
        <v>11500</v>
      </c>
      <c r="T6" s="16">
        <v>5360</v>
      </c>
      <c r="U6" s="16">
        <v>0</v>
      </c>
      <c r="V6" s="20">
        <v>6140</v>
      </c>
      <c r="W6" s="20">
        <f t="shared" ref="W6:W8" si="0">V6</f>
        <v>6140</v>
      </c>
      <c r="X6" s="20"/>
      <c r="Y6" s="20"/>
      <c r="Z6" s="20"/>
      <c r="AA6" s="5" t="s">
        <v>38</v>
      </c>
      <c r="AB6" s="19" t="s">
        <v>43</v>
      </c>
    </row>
    <row r="7" spans="1:28" x14ac:dyDescent="0.3">
      <c r="A7" s="4">
        <v>3</v>
      </c>
      <c r="B7" s="9" t="s">
        <v>28</v>
      </c>
      <c r="C7" s="10" t="s">
        <v>29</v>
      </c>
      <c r="D7" s="11" t="str">
        <f t="shared" ref="D7:D16" si="1">IF(J7&lt;&gt;"", $D$5, "")</f>
        <v>FN25-26-00795</v>
      </c>
      <c r="E7" s="12">
        <v>45813</v>
      </c>
      <c r="F7" s="5" t="str">
        <f t="shared" ref="F7:F16" si="2">IF(J7&lt;&gt;"", $F$5, "")</f>
        <v>Bikash Kumar Behera</v>
      </c>
      <c r="G7" s="13" t="str">
        <f t="shared" ref="G7:G16" si="3">IF(J7&lt;&gt;"", $G$5, "")</f>
        <v>SF0054930</v>
      </c>
      <c r="H7" s="13" t="str">
        <f t="shared" ref="H7:H16" si="4">IF(J7&lt;&gt;"", $H$5, "")</f>
        <v>Loan Officer</v>
      </c>
      <c r="I7" s="14" t="s">
        <v>44</v>
      </c>
      <c r="J7" s="14" t="s">
        <v>45</v>
      </c>
      <c r="K7" s="14" t="s">
        <v>46</v>
      </c>
      <c r="L7" s="15">
        <v>356213787</v>
      </c>
      <c r="M7" s="15"/>
      <c r="N7" s="12" t="s">
        <v>47</v>
      </c>
      <c r="O7" s="16">
        <v>40000</v>
      </c>
      <c r="P7" s="16">
        <v>2130</v>
      </c>
      <c r="Q7" s="17" t="s">
        <v>48</v>
      </c>
      <c r="R7" s="18">
        <v>45664</v>
      </c>
      <c r="S7" s="16">
        <v>2130</v>
      </c>
      <c r="T7" s="16">
        <v>0</v>
      </c>
      <c r="U7" s="16">
        <v>0</v>
      </c>
      <c r="V7" s="20">
        <v>2130</v>
      </c>
      <c r="W7" s="20">
        <f t="shared" si="0"/>
        <v>2130</v>
      </c>
      <c r="X7" s="20"/>
      <c r="Y7" s="20"/>
      <c r="Z7" s="20"/>
      <c r="AA7" s="5" t="s">
        <v>38</v>
      </c>
      <c r="AB7" s="19" t="s">
        <v>49</v>
      </c>
    </row>
    <row r="8" spans="1:28" x14ac:dyDescent="0.3">
      <c r="A8" s="4">
        <v>4</v>
      </c>
      <c r="B8" s="9" t="s">
        <v>28</v>
      </c>
      <c r="C8" s="10" t="s">
        <v>29</v>
      </c>
      <c r="D8" s="11" t="str">
        <f t="shared" si="1"/>
        <v>FN25-26-00795</v>
      </c>
      <c r="E8" s="12">
        <v>45813</v>
      </c>
      <c r="F8" s="5" t="str">
        <f t="shared" si="2"/>
        <v>Bikash Kumar Behera</v>
      </c>
      <c r="G8" s="13" t="str">
        <f t="shared" si="3"/>
        <v>SF0054930</v>
      </c>
      <c r="H8" s="13" t="str">
        <f t="shared" si="4"/>
        <v>Loan Officer</v>
      </c>
      <c r="I8" s="14" t="s">
        <v>50</v>
      </c>
      <c r="J8" s="14" t="s">
        <v>51</v>
      </c>
      <c r="K8" s="14" t="s">
        <v>52</v>
      </c>
      <c r="L8" s="15" t="s">
        <v>53</v>
      </c>
      <c r="M8" s="15"/>
      <c r="N8" s="12" t="s">
        <v>54</v>
      </c>
      <c r="O8" s="16">
        <v>30000</v>
      </c>
      <c r="P8" s="16">
        <v>2020</v>
      </c>
      <c r="Q8" s="17" t="s">
        <v>48</v>
      </c>
      <c r="R8" s="18">
        <v>45629</v>
      </c>
      <c r="S8" s="16">
        <v>2020</v>
      </c>
      <c r="T8" s="16">
        <v>0</v>
      </c>
      <c r="U8" s="16">
        <v>0</v>
      </c>
      <c r="V8" s="20">
        <v>2020</v>
      </c>
      <c r="W8" s="20">
        <f t="shared" si="0"/>
        <v>2020</v>
      </c>
      <c r="X8" s="20"/>
      <c r="Y8" s="20"/>
      <c r="Z8" s="20"/>
      <c r="AA8" s="5" t="s">
        <v>55</v>
      </c>
      <c r="AB8" s="19" t="s">
        <v>56</v>
      </c>
    </row>
    <row r="9" spans="1:28" x14ac:dyDescent="0.3">
      <c r="A9" s="4">
        <v>5</v>
      </c>
      <c r="B9" s="9" t="s">
        <v>28</v>
      </c>
      <c r="C9" s="10" t="s">
        <v>29</v>
      </c>
      <c r="D9" s="11" t="str">
        <f t="shared" si="1"/>
        <v>FN25-26-00795</v>
      </c>
      <c r="E9" s="12">
        <v>45813</v>
      </c>
      <c r="F9" s="5" t="str">
        <f t="shared" si="2"/>
        <v>Bikash Kumar Behera</v>
      </c>
      <c r="G9" s="13" t="str">
        <f t="shared" si="3"/>
        <v>SF0054930</v>
      </c>
      <c r="H9" s="13" t="str">
        <f t="shared" si="4"/>
        <v>Loan Officer</v>
      </c>
      <c r="I9" s="14" t="s">
        <v>50</v>
      </c>
      <c r="J9" s="14" t="s">
        <v>57</v>
      </c>
      <c r="K9" s="14" t="s">
        <v>58</v>
      </c>
      <c r="L9" s="15" t="s">
        <v>59</v>
      </c>
      <c r="M9" s="15"/>
      <c r="N9" s="12" t="s">
        <v>60</v>
      </c>
      <c r="O9" s="16">
        <v>25000</v>
      </c>
      <c r="P9" s="16">
        <v>1680</v>
      </c>
      <c r="Q9" s="17" t="s">
        <v>48</v>
      </c>
      <c r="R9" s="18">
        <v>45538</v>
      </c>
      <c r="S9" s="16">
        <v>1680</v>
      </c>
      <c r="T9" s="16">
        <v>0</v>
      </c>
      <c r="U9" s="16">
        <v>0</v>
      </c>
      <c r="V9" s="20">
        <v>1680</v>
      </c>
      <c r="W9" s="20">
        <f>SUM(V9:V10)</f>
        <v>3360</v>
      </c>
      <c r="X9" s="20"/>
      <c r="Y9" s="20"/>
      <c r="Z9" s="20"/>
      <c r="AA9" s="5" t="s">
        <v>61</v>
      </c>
      <c r="AB9" s="19" t="s">
        <v>62</v>
      </c>
    </row>
    <row r="10" spans="1:28" hidden="1" x14ac:dyDescent="0.3">
      <c r="A10" s="4">
        <v>6</v>
      </c>
      <c r="B10" s="9" t="s">
        <v>28</v>
      </c>
      <c r="C10" s="10" t="s">
        <v>29</v>
      </c>
      <c r="D10" s="11" t="str">
        <f t="shared" si="1"/>
        <v>FN25-26-00795</v>
      </c>
      <c r="E10" s="12">
        <v>45813</v>
      </c>
      <c r="F10" s="5" t="str">
        <f t="shared" si="2"/>
        <v>Bikash Kumar Behera</v>
      </c>
      <c r="G10" s="13" t="str">
        <f t="shared" si="3"/>
        <v>SF0054930</v>
      </c>
      <c r="H10" s="13" t="str">
        <f t="shared" si="4"/>
        <v>Loan Officer</v>
      </c>
      <c r="I10" s="14" t="s">
        <v>50</v>
      </c>
      <c r="J10" s="14" t="s">
        <v>57</v>
      </c>
      <c r="K10" s="14" t="s">
        <v>58</v>
      </c>
      <c r="L10" s="15">
        <v>352381548</v>
      </c>
      <c r="M10" s="15"/>
      <c r="N10" s="12" t="s">
        <v>60</v>
      </c>
      <c r="O10" s="16">
        <v>25000</v>
      </c>
      <c r="P10" s="16">
        <v>1680</v>
      </c>
      <c r="Q10" s="17" t="s">
        <v>48</v>
      </c>
      <c r="R10" s="18">
        <v>45566</v>
      </c>
      <c r="S10" s="16">
        <v>1680</v>
      </c>
      <c r="T10" s="16">
        <v>0</v>
      </c>
      <c r="U10" s="16">
        <v>0</v>
      </c>
      <c r="V10" s="20">
        <v>1680</v>
      </c>
      <c r="W10" s="20">
        <v>0</v>
      </c>
      <c r="X10" s="20"/>
      <c r="Y10" s="20"/>
      <c r="Z10" s="20"/>
      <c r="AA10" s="5" t="s">
        <v>61</v>
      </c>
      <c r="AB10" s="19" t="s">
        <v>62</v>
      </c>
    </row>
    <row r="11" spans="1:28" x14ac:dyDescent="0.3">
      <c r="A11" s="4">
        <v>7</v>
      </c>
      <c r="B11" s="9" t="s">
        <v>28</v>
      </c>
      <c r="C11" s="10" t="s">
        <v>29</v>
      </c>
      <c r="D11" s="11" t="str">
        <f t="shared" si="1"/>
        <v>FN25-26-00795</v>
      </c>
      <c r="E11" s="12">
        <v>45814</v>
      </c>
      <c r="F11" s="5" t="str">
        <f t="shared" si="2"/>
        <v>Bikash Kumar Behera</v>
      </c>
      <c r="G11" s="13" t="str">
        <f t="shared" si="3"/>
        <v>SF0054930</v>
      </c>
      <c r="H11" s="13" t="str">
        <f t="shared" si="4"/>
        <v>Loan Officer</v>
      </c>
      <c r="I11" s="14" t="s">
        <v>63</v>
      </c>
      <c r="J11" s="14" t="s">
        <v>64</v>
      </c>
      <c r="K11" s="14" t="s">
        <v>65</v>
      </c>
      <c r="L11" s="15">
        <v>350161792</v>
      </c>
      <c r="M11" s="15"/>
      <c r="N11" s="12" t="s">
        <v>66</v>
      </c>
      <c r="O11" s="16">
        <v>70135</v>
      </c>
      <c r="P11" s="16">
        <v>3750</v>
      </c>
      <c r="Q11" s="17" t="s">
        <v>48</v>
      </c>
      <c r="R11" s="18">
        <v>45628</v>
      </c>
      <c r="S11" s="16">
        <v>3750</v>
      </c>
      <c r="T11" s="16">
        <v>0</v>
      </c>
      <c r="U11" s="16">
        <v>0</v>
      </c>
      <c r="V11" s="20">
        <v>3750</v>
      </c>
      <c r="W11" s="20">
        <f>V11</f>
        <v>3750</v>
      </c>
      <c r="X11" s="20"/>
      <c r="Y11" s="20"/>
      <c r="Z11" s="20"/>
      <c r="AA11" s="5" t="s">
        <v>55</v>
      </c>
      <c r="AB11" s="19" t="s">
        <v>67</v>
      </c>
    </row>
    <row r="12" spans="1:28" x14ac:dyDescent="0.3">
      <c r="A12" s="4">
        <v>8</v>
      </c>
      <c r="B12" s="9" t="s">
        <v>28</v>
      </c>
      <c r="C12" s="10" t="s">
        <v>29</v>
      </c>
      <c r="D12" s="11" t="str">
        <f t="shared" si="1"/>
        <v>FN25-26-00795</v>
      </c>
      <c r="E12" s="12">
        <v>45814</v>
      </c>
      <c r="F12" s="5" t="str">
        <f t="shared" si="2"/>
        <v>Bikash Kumar Behera</v>
      </c>
      <c r="G12" s="13" t="str">
        <f t="shared" si="3"/>
        <v>SF0054930</v>
      </c>
      <c r="H12" s="13" t="str">
        <f t="shared" si="4"/>
        <v>Loan Officer</v>
      </c>
      <c r="I12" s="14" t="s">
        <v>63</v>
      </c>
      <c r="J12" s="14" t="s">
        <v>68</v>
      </c>
      <c r="K12" s="14" t="s">
        <v>69</v>
      </c>
      <c r="L12" s="15" t="s">
        <v>70</v>
      </c>
      <c r="M12" s="15"/>
      <c r="N12" s="12" t="s">
        <v>71</v>
      </c>
      <c r="O12" s="16">
        <v>60740</v>
      </c>
      <c r="P12" s="16">
        <v>3250</v>
      </c>
      <c r="Q12" s="17" t="s">
        <v>48</v>
      </c>
      <c r="R12" s="18">
        <v>45516</v>
      </c>
      <c r="S12" s="16">
        <v>3250</v>
      </c>
      <c r="T12" s="16">
        <v>0</v>
      </c>
      <c r="U12" s="16">
        <v>0</v>
      </c>
      <c r="V12" s="20">
        <v>3250</v>
      </c>
      <c r="W12" s="20">
        <f>SUM(V12:V15)</f>
        <v>9250</v>
      </c>
      <c r="X12" s="20"/>
      <c r="Y12" s="20"/>
      <c r="Z12" s="20"/>
      <c r="AA12" s="5" t="s">
        <v>38</v>
      </c>
      <c r="AB12" s="19" t="s">
        <v>72</v>
      </c>
    </row>
    <row r="13" spans="1:28" hidden="1" x14ac:dyDescent="0.3">
      <c r="A13" s="4">
        <v>9</v>
      </c>
      <c r="B13" s="9" t="s">
        <v>28</v>
      </c>
      <c r="C13" s="10" t="s">
        <v>29</v>
      </c>
      <c r="D13" s="11" t="str">
        <f t="shared" si="1"/>
        <v>FN25-26-00795</v>
      </c>
      <c r="E13" s="12">
        <v>45814</v>
      </c>
      <c r="F13" s="5" t="str">
        <f t="shared" si="2"/>
        <v>Bikash Kumar Behera</v>
      </c>
      <c r="G13" s="13" t="str">
        <f t="shared" si="3"/>
        <v>SF0054930</v>
      </c>
      <c r="H13" s="13" t="str">
        <f t="shared" si="4"/>
        <v>Loan Officer</v>
      </c>
      <c r="I13" s="14" t="s">
        <v>63</v>
      </c>
      <c r="J13" s="14" t="s">
        <v>68</v>
      </c>
      <c r="K13" s="14" t="s">
        <v>69</v>
      </c>
      <c r="L13" s="15">
        <v>350161902</v>
      </c>
      <c r="M13" s="15"/>
      <c r="N13" s="12" t="s">
        <v>71</v>
      </c>
      <c r="O13" s="16">
        <v>60740</v>
      </c>
      <c r="P13" s="16">
        <v>3250</v>
      </c>
      <c r="Q13" s="17" t="s">
        <v>48</v>
      </c>
      <c r="R13" s="18">
        <v>45579</v>
      </c>
      <c r="S13" s="16">
        <v>3250</v>
      </c>
      <c r="T13" s="16">
        <v>0</v>
      </c>
      <c r="U13" s="16">
        <v>0</v>
      </c>
      <c r="V13" s="20">
        <v>3250</v>
      </c>
      <c r="W13" s="20">
        <v>0</v>
      </c>
      <c r="X13" s="20"/>
      <c r="Y13" s="20"/>
      <c r="Z13" s="20"/>
      <c r="AA13" s="5" t="s">
        <v>38</v>
      </c>
      <c r="AB13" s="19" t="s">
        <v>73</v>
      </c>
    </row>
    <row r="14" spans="1:28" hidden="1" x14ac:dyDescent="0.3">
      <c r="A14" s="4">
        <v>10</v>
      </c>
      <c r="B14" s="9" t="s">
        <v>28</v>
      </c>
      <c r="C14" s="10" t="s">
        <v>29</v>
      </c>
      <c r="D14" s="11" t="str">
        <f t="shared" si="1"/>
        <v>FN25-26-00795</v>
      </c>
      <c r="E14" s="12">
        <v>45814</v>
      </c>
      <c r="F14" s="5" t="str">
        <f t="shared" si="2"/>
        <v>Bikash Kumar Behera</v>
      </c>
      <c r="G14" s="13" t="str">
        <f t="shared" si="3"/>
        <v>SF0054930</v>
      </c>
      <c r="H14" s="13" t="str">
        <f t="shared" si="4"/>
        <v>Loan Officer</v>
      </c>
      <c r="I14" s="14" t="s">
        <v>63</v>
      </c>
      <c r="J14" s="14" t="s">
        <v>68</v>
      </c>
      <c r="K14" s="14" t="s">
        <v>69</v>
      </c>
      <c r="L14" s="15">
        <v>350161902</v>
      </c>
      <c r="M14" s="15"/>
      <c r="N14" s="12" t="s">
        <v>71</v>
      </c>
      <c r="O14" s="16">
        <v>60740</v>
      </c>
      <c r="P14" s="16">
        <v>3250</v>
      </c>
      <c r="Q14" s="17" t="s">
        <v>48</v>
      </c>
      <c r="R14" s="18">
        <v>45609</v>
      </c>
      <c r="S14" s="16">
        <v>1930</v>
      </c>
      <c r="T14" s="16">
        <v>0</v>
      </c>
      <c r="U14" s="16">
        <v>0</v>
      </c>
      <c r="V14" s="20">
        <v>1930</v>
      </c>
      <c r="W14" s="20">
        <v>0</v>
      </c>
      <c r="X14" s="20"/>
      <c r="Y14" s="20"/>
      <c r="Z14" s="20"/>
      <c r="AA14" s="5" t="s">
        <v>38</v>
      </c>
      <c r="AB14" s="19" t="s">
        <v>74</v>
      </c>
    </row>
    <row r="15" spans="1:28" hidden="1" x14ac:dyDescent="0.3">
      <c r="A15" s="4">
        <v>11</v>
      </c>
      <c r="B15" s="9" t="s">
        <v>28</v>
      </c>
      <c r="C15" s="10" t="s">
        <v>29</v>
      </c>
      <c r="D15" s="11" t="str">
        <f t="shared" si="1"/>
        <v>FN25-26-00795</v>
      </c>
      <c r="E15" s="12">
        <v>45814</v>
      </c>
      <c r="F15" s="5" t="str">
        <f t="shared" si="2"/>
        <v>Bikash Kumar Behera</v>
      </c>
      <c r="G15" s="13" t="str">
        <f t="shared" si="3"/>
        <v>SF0054930</v>
      </c>
      <c r="H15" s="13" t="str">
        <f t="shared" si="4"/>
        <v>Loan Officer</v>
      </c>
      <c r="I15" s="14" t="s">
        <v>63</v>
      </c>
      <c r="J15" s="14" t="s">
        <v>68</v>
      </c>
      <c r="K15" s="14" t="s">
        <v>69</v>
      </c>
      <c r="L15" s="15">
        <v>350161902</v>
      </c>
      <c r="M15" s="15"/>
      <c r="N15" s="12" t="s">
        <v>71</v>
      </c>
      <c r="O15" s="16">
        <v>60740</v>
      </c>
      <c r="P15" s="16">
        <v>3250</v>
      </c>
      <c r="Q15" s="17" t="s">
        <v>48</v>
      </c>
      <c r="R15" s="18">
        <v>45635</v>
      </c>
      <c r="S15" s="16">
        <v>820</v>
      </c>
      <c r="T15" s="16">
        <v>0</v>
      </c>
      <c r="U15" s="16">
        <v>0</v>
      </c>
      <c r="V15" s="20">
        <v>820</v>
      </c>
      <c r="W15" s="20">
        <v>0</v>
      </c>
      <c r="X15" s="20"/>
      <c r="Y15" s="20"/>
      <c r="Z15" s="20"/>
      <c r="AA15" s="5" t="s">
        <v>38</v>
      </c>
      <c r="AB15" s="19" t="s">
        <v>72</v>
      </c>
    </row>
    <row r="16" spans="1:28" hidden="1" x14ac:dyDescent="0.3">
      <c r="A16" s="4">
        <v>12</v>
      </c>
      <c r="B16" s="9" t="s">
        <v>28</v>
      </c>
      <c r="C16" s="10" t="s">
        <v>29</v>
      </c>
      <c r="D16" s="11" t="str">
        <f t="shared" si="1"/>
        <v>FN25-26-00795</v>
      </c>
      <c r="E16" s="12">
        <v>45814</v>
      </c>
      <c r="F16" s="5" t="str">
        <f t="shared" si="2"/>
        <v>Bikash Kumar Behera</v>
      </c>
      <c r="G16" s="13" t="str">
        <f t="shared" si="3"/>
        <v>SF0054930</v>
      </c>
      <c r="H16" s="13" t="str">
        <f t="shared" si="4"/>
        <v>Loan Officer</v>
      </c>
      <c r="I16" s="14">
        <v>336</v>
      </c>
      <c r="J16" s="14" t="s">
        <v>75</v>
      </c>
      <c r="K16" s="14" t="s">
        <v>76</v>
      </c>
      <c r="L16" s="15" t="s">
        <v>77</v>
      </c>
      <c r="M16" s="15"/>
      <c r="N16" s="12" t="s">
        <v>78</v>
      </c>
      <c r="O16" s="16">
        <v>26000</v>
      </c>
      <c r="P16" s="16">
        <v>1750</v>
      </c>
      <c r="Q16" s="17" t="s">
        <v>37</v>
      </c>
      <c r="R16" s="18">
        <v>45566</v>
      </c>
      <c r="S16" s="16">
        <v>14000</v>
      </c>
      <c r="T16" s="16">
        <v>5250</v>
      </c>
      <c r="U16" s="16">
        <v>0</v>
      </c>
      <c r="V16" s="20">
        <v>8750</v>
      </c>
      <c r="W16" s="20">
        <f>V16</f>
        <v>8750</v>
      </c>
      <c r="X16" s="20" t="s">
        <v>80</v>
      </c>
      <c r="Y16" s="21">
        <v>10779</v>
      </c>
      <c r="Z16" s="20">
        <f>V16-Y16</f>
        <v>-2029</v>
      </c>
      <c r="AA16" s="5" t="s">
        <v>61</v>
      </c>
      <c r="AB16" s="19" t="s">
        <v>79</v>
      </c>
    </row>
  </sheetData>
  <autoFilter ref="A4:AB16" xr:uid="{ECD372C2-C301-4838-98F9-47F3DB190154}">
    <filterColumn colId="16">
      <filters>
        <filter val="Collection Amount Misappropriated"/>
      </filters>
    </filterColumn>
    <filterColumn colId="22">
      <filters>
        <filter val="2020.00"/>
        <filter val="2130.00"/>
        <filter val="3360.00"/>
        <filter val="3750.00"/>
        <filter val="6140.00"/>
        <filter val="8000.00"/>
        <filter val="8750.00"/>
        <filter val="9250.00"/>
      </filters>
    </filterColumn>
  </autoFilter>
  <conditionalFormatting sqref="L1:M1048576">
    <cfRule type="duplicateValues" dxfId="2" priority="2"/>
  </conditionalFormatting>
  <conditionalFormatting sqref="L1:L1048576">
    <cfRule type="duplicateValues" dxfId="1" priority="1"/>
  </conditionalFormatting>
  <conditionalFormatting sqref="L5:M16">
    <cfRule type="duplicateValues" dxfId="0" priority="5" stopIfTrue="1"/>
  </conditionalFormatting>
  <dataValidations count="9">
    <dataValidation type="custom" allowBlank="1" showInputMessage="1" showErrorMessage="1" error="Enter Valid date_x000a_" sqref="E6" xr:uid="{F0F65BC5-BBAA-4F0D-9C45-4DF5C4543797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16" xr:uid="{927A6BF7-B4F7-4827-AB16-62E6CC8639E4}">
      <formula1>42370</formula1>
      <formula2>47848</formula2>
    </dataValidation>
    <dataValidation type="custom" allowBlank="1" showInputMessage="1" showErrorMessage="1" error="Enter Valid Date_x000a_" sqref="E5" xr:uid="{67307469-D9BD-46DB-A2B2-E48D5CF477AE}">
      <formula1>ISNUMBER(E5) * (E5&gt;=DATE(2023,10,1)) * (E5&lt;=DATE(2031,12,31)) * (INT(E5)=E5)</formula1>
    </dataValidation>
    <dataValidation type="custom" allowBlank="1" showInputMessage="1" showErrorMessage="1" sqref="E7:E16" xr:uid="{21245E88-612F-4C5D-840A-23B25C130139}">
      <formula1>ISNUMBER(E7) * (E7&gt;=DATE(2023,10,1)) * (E7&lt;=DATE(2031,12,31)) * (INT(E7)=E7)</formula1>
    </dataValidation>
    <dataValidation type="date" allowBlank="1" showInputMessage="1" showErrorMessage="1" sqref="N4" xr:uid="{A9303DF0-F5E1-4E7D-BD7E-BA9D56FB978C}">
      <formula1>36526</formula1>
      <formula2>47848</formula2>
    </dataValidation>
    <dataValidation type="list" allowBlank="1" showInputMessage="1" showErrorMessage="1" sqref="Q5:Q16" xr:uid="{335E3F80-EE34-4297-AC6C-419FBB52A01A}">
      <formula1>Type</formula1>
    </dataValidation>
    <dataValidation type="list" allowBlank="1" showInputMessage="1" showErrorMessage="1" sqref="AA5:AA16" xr:uid="{DDD8BD64-16FA-4BB3-8F65-FCE32DA5ECB2}">
      <formula1>"Loan Card,Digital Payment,Cash Receipt,Borrower Written Statement,Deliquent Staff Written Statement,Center Meeting Register,Hand Written Receipt"</formula1>
    </dataValidation>
    <dataValidation allowBlank="1" showErrorMessage="1" sqref="C5 B5:B16" xr:uid="{E6024132-1678-4778-B4CE-1C186A080621}"/>
    <dataValidation type="date" operator="lessThanOrEqual" allowBlank="1" showInputMessage="1" showErrorMessage="1" errorTitle="Incorrect date Entered" error="Enter in Valid Date Format_x000a_ " promptTitle="Enter Valid Date" sqref="R5:R16" xr:uid="{75EDD65B-BE98-4BBB-B634-EF2563CC6F01}">
      <formula1>IF(ISNUMBER(DATE(RIGHT(E5,4),MONTH(LEFT(MID(E5,4,3),2)&amp;"1"),LEFT(E5,2))),E5,9^9)</formula1>
    </dataValidation>
  </dataValidations>
  <hyperlinks>
    <hyperlink ref="E3" location="'Fraud Investigation Report'!G5" display="Home" xr:uid="{A5883C40-76DE-4C81-94E1-81F4841DDD14}"/>
    <hyperlink ref="V3" location="'Fraud Investigation Report'!G5" display="Home" xr:uid="{3A899004-2E32-4A14-806E-50B9C136FDBB}"/>
    <hyperlink ref="F3" location="'Loan Outstanding Report'!BG5" display="Loan O/s Report" xr:uid="{D9A04DEE-AA76-4C9C-AA69-E15B7EA275AF}"/>
    <hyperlink ref="AA3" location="'Loan Outstanding Report'!BG5" display="Loan O/s Report" xr:uid="{2623CDEC-AC2C-4729-9B8D-0504DDEC6B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756FC-6E4D-4A77-AC89-A716825A5B74}">
  <dimension ref="A1"/>
  <sheetViews>
    <sheetView topLeftCell="A9" workbookViewId="0">
      <selection activeCell="B34" sqref="B34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2025-07-15T11:26:57Z</dcterms:created>
  <dcterms:modified xsi:type="dcterms:W3CDTF">2025-07-31T06:33:28Z</dcterms:modified>
</cp:coreProperties>
</file>