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248CA2C2-B731-42D9-9FB6-32E58F191F2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<sst xmlns="http://schemas.openxmlformats.org/spreadsheetml/2006/main" count="420" uniqueCount="307">
  <si>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</si>
  <si>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</si>
  <si>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</si>
  <si>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</si>
  <si>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</si>
  <si>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</si>
  <si>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</si>
  <si>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</si>
  <si>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</si>
  <si>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</si>
  <si>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</si>
  <si>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</si>
  <si>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</si>
  <si>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</si>
  <si>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</si>
  <si>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</si>
  <si>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</si>
  <si>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</si>
  <si>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</si>
  <si>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</si>
  <si>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</si>
  <si>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</si>
  <si>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</si>
  <si>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</si>
  <si>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</si>
  <si>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</si>
  <si>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</si>
  <si>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</si>
  <si>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</si>
  <si>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</si>
  <si>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</si>
  <si>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</si>
  <si>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</si>
  <si>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</si>
  <si>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</si>
  <si>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</si>
  <si>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</si>
  <si>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</si>
  <si>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</si>
  <si>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</si>
  <si>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</si>
  <si>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</si>
  <si>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</si>
  <si>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</si>
  <si>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</si>
  <si>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</si>
  <si>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</si>
  <si>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</si>
  <si>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</si>
  <si>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</si>
  <si>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</si>
  <si>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</si>
  <si>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</si>
  <si>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</si>
  <si>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</si>
  <si>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</si>
  <si>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</si>
  <si>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</si>
  <si>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</si>
  <si>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</si>
  <si>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</si>
  <si>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</si>
  <si>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</si>
  <si>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</si>
  <si>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</si>
  <si>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</si>
  <si>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</si>
  <si>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</si>
  <si>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</si>
  <si>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</si>
  <si>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</si>
  <si>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</si>
  <si>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</si>
  <si>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</si>
  <si>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</si>
  <si>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</si>
  <si>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</si>
  <si>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</si>
  <si>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</si>
  <si>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</si>
  <si>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</si>
  <si>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</si>
  <si>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</si>
  <si>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</si>
  <si>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</si>
  <si>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</si>
  <si>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</si>
  <si>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</si>
  <si>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</si>
  <si>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</si>
  <si>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</si>
  <si>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</si>
  <si>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</si>
  <si>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</si>
  <si>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</si>
  <si>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</si>
  <si>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</si>
  <si>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</si>
  <si>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</si>
  <si>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</si>
  <si>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</si>
  <si>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</si>
  <si>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</si>
  <si>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</si>
  <si>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</si>
  <si>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</si>
  <si>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</si>
  <si>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</si>
  <si>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</si>
  <si>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</si>
  <si>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</si>
  <si>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</si>
  <si>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</si>
  <si>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</si>
  <si>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</si>
  <si>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</si>
  <si>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</si>
  <si>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</si>
  <si>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</si>
  <si>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</si>
  <si>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</si>
  <si>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</si>
  <si>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</si>
  <si>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</si>
  <si>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</si>
  <si>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</si>
  <si>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</si>
  <si>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</si>
  <si>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</si>
  <si>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</si>
  <si>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</si>
  <si>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</si>
  <si>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</si>
  <si>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</si>
  <si>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</si>
  <si>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</si>
  <si>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</si>
  <si>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</si>
  <si>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</si>
  <si>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</si>
  <si>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</si>
  <si>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</si>
  <si>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</si>
  <si>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</si>
  <si>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</si>
  <si>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</si>
  <si>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</si>
  <si>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</si>
  <si>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</si>
  <si>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</si>
  <si>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</si>
  <si>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</si>
  <si>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</si>
  <si>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</si>
  <si>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</si>
  <si>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</si>
  <si>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</si>
  <si>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</si>
  <si>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</si>
  <si>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</si>
  <si>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</si>
  <si>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</si>
  <si>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</si>
  <si>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</si>
  <si>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</si>
  <si>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</si>
  <si>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</si>
  <si>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</si>
  <si>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</si>
  <si>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</si>
  <si>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</si>
  <si>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</si>
  <si>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</si>
  <si>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</si>
  <si>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</si>
  <si>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</si>
  <si>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</si>
  <si>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</si>
  <si>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</si>
  <si>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</si>
  <si>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</si>
  <si>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</si>
  <si>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</si>
  <si>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</si>
  <si>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</si>
  <si>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</si>
  <si>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</si>
  <si>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</si>
  <si>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</si>
  <si>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</si>
  <si>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</si>
  <si>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</si>
  <si>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</si>
  <si>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</si>
  <si>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</si>
  <si>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</si>
  <si>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</si>
  <si>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</si>
  <si>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</si>
  <si>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</si>
  <si>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</si>
  <si>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</si>
  <si>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</si>
  <si>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</si>
  <si>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</si>
  <si>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</si>
  <si>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</si>
  <si>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</si>
  <si>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</si>
  <si>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</si>
  <si>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</si>
  <si>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</si>
  <si>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</si>
  <si>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</si>
  <si>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</si>
  <si>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</si>
  <si>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</si>
  <si>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</si>
  <si>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</si>
  <si>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</si>
  <si>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</si>
  <si>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</si>
  <si>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</si>
  <si>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</si>
  <si>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</si>
  <si>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</si>
  <si>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</si>
  <si>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</si>
  <si>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</si>
  <si>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</si>
  <si>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</si>
  <si>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</si>
  <si>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</si>
  <si>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</si>
  <si>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</si>
  <si>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</si>
  <si>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</si>
  <si>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</si>
  <si>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</si>
  <si>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</si>
  <si>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</si>
  <si>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</si>
  <si>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</si>
  <si>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</si>
  <si>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</si>
  <si>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</si>
  <si>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</si>
  <si>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</si>
  <si>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</si>
  <si>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</si>
  <si>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</si>
  <si>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Sitamarhi</t>
  </si>
  <si>
    <t>Motipur</t>
  </si>
  <si>
    <t>BH3962</t>
  </si>
  <si>
    <t>Motipur-2</t>
  </si>
  <si>
    <t>Harauna</t>
  </si>
  <si>
    <t>SF0092767</t>
  </si>
  <si>
    <t>Arvind Paswan</t>
  </si>
  <si>
    <t>595206 C3</t>
  </si>
  <si>
    <t>595206 C3 Ham1</t>
  </si>
  <si>
    <t>Chetana</t>
  </si>
  <si>
    <t>SSF2526288</t>
  </si>
  <si>
    <t>OBC</t>
  </si>
  <si>
    <t>HINDU</t>
  </si>
  <si>
    <t>Agriculture &amp; Farming</t>
  </si>
  <si>
    <t>PAMMI DEVI</t>
  </si>
  <si>
    <t>16-Jan-2024</t>
  </si>
  <si>
    <t>09</t>
  </si>
  <si>
    <t>2</t>
  </si>
  <si>
    <t>2 Yrs</t>
  </si>
  <si>
    <t>18 Apr 2022</t>
  </si>
  <si>
    <t>&gt; 2 to 4 Years</t>
  </si>
  <si>
    <t>09-Mar-2024</t>
  </si>
  <si>
    <t>09-May-2025</t>
  </si>
  <si>
    <t>Open</t>
  </si>
  <si>
    <t>Pradeep Kumar Singh/SF0074918</t>
  </si>
  <si>
    <t>SSF2962899</t>
  </si>
  <si>
    <t>GUJA DEVI</t>
  </si>
  <si>
    <t>10-Apr-2024</t>
  </si>
  <si>
    <t>17 Nov 2022</t>
  </si>
  <si>
    <t>&lt;= 2 Years</t>
  </si>
  <si>
    <t>09-May-2024</t>
  </si>
  <si>
    <t>19-May-2025</t>
  </si>
  <si>
    <t>FN25-26-00801</t>
  </si>
  <si>
    <t>Shrwan shrwan Kumar</t>
  </si>
  <si>
    <t>SF0071039</t>
  </si>
  <si>
    <t>Loan Officer</t>
  </si>
  <si>
    <t>Dual Staff</t>
  </si>
  <si>
    <t>G1</t>
  </si>
  <si>
    <t>Kumar Jitendra</t>
  </si>
  <si>
    <t>SF0062657</t>
  </si>
  <si>
    <t>Branch Manager</t>
  </si>
  <si>
    <t>Available &amp; Updated</t>
  </si>
  <si>
    <t>G2</t>
  </si>
  <si>
    <t>Brajesh Kumar</t>
  </si>
  <si>
    <t>SF0096471</t>
  </si>
  <si>
    <t>Branch Quality Manager</t>
  </si>
  <si>
    <t>As per availability of evidence it is observed that he was collected the EMI amount  but same was not accounted in the FIMO.</t>
  </si>
  <si>
    <t>FIR Filled</t>
  </si>
  <si>
    <t>CSS</t>
  </si>
  <si>
    <t>Absconding</t>
  </si>
  <si>
    <t>Manoj Kumar/SF0089669</t>
  </si>
  <si>
    <t>Vijay Kumar Sonkar/SF0072425</t>
  </si>
  <si>
    <t>Vidya Bhusan Dubey/SF0024851</t>
  </si>
  <si>
    <t>Alok Kumar Raju/SF0091403</t>
  </si>
  <si>
    <t>Completed-Report Submitted</t>
  </si>
  <si>
    <t xml:space="preserve">As per complaint raised by the borrower post verification it is observed that he was collected Rs. 12500/- from the borrower but same was not accounted in the FIMO.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</si>
</sst>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BH3962</v>
      </c>
      <c r="D5" s="63" t="str">
        <f>IF('Physical Cash at Safe'!D28="Yes", 'Physical Cash at Safe'!A4, 'Borrower Wise Details'!C5)</f>
        <v>Motipur-2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45798</v>
      </c>
      <c r="H5" s="107" t="s">
        <v>299</v>
      </c>
      <c r="I5" s="61">
        <v>45805</v>
      </c>
      <c r="J5" s="74" t="str">
        <f>IF('Physical Cash at Safe'!D28="Yes",'Physical Cash at Safe'!E28,IF('Borrower Wise Details'!D5&lt;&gt;"",'Borrower Wise Details'!D5,""))</f>
        <v>FN25-26-00801</v>
      </c>
      <c r="K5" s="81">
        <v>1</v>
      </c>
      <c r="L5" s="82">
        <v>6940</v>
      </c>
      <c r="M5" s="82">
        <v>0</v>
      </c>
      <c r="N5" s="82" t="s">
        <v>301</v>
      </c>
      <c r="O5" s="82" t="s">
        <v>302</v>
      </c>
      <c r="P5" s="82" t="s">
        <v>303</v>
      </c>
      <c r="Q5" s="82" t="s">
        <v>304</v>
      </c>
      <c r="R5" s="75" t="str">
        <f>IF('Physical Cash at Safe'!$D$28="Yes", 'Physical Cash at Safe'!$A$28, IF('Borrower Wise Details'!F5&lt;&gt;"", 'Borrower Wise Details'!F5, ""))</f>
        <v>Shrwan shrwan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300</v>
      </c>
      <c r="V5" s="61">
        <v>45744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305</v>
      </c>
      <c r="Z5" s="61">
        <v>45807</v>
      </c>
      <c r="AA5" s="61">
        <v>45807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45808</v>
      </c>
      <c r="AH5" s="70" t="s">
        <v>306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BH3962</v>
      </c>
      <c r="C5" s="50" t="str">
        <f>IF('Fraud Investigation Report'!D5="", "", 'Fraud Investigation Report'!D5)</f>
        <v>Motipur-2</v>
      </c>
      <c r="D5" s="68" t="str">
        <f>IF(OR('Fraud Investigation Report'!R5="", 'Fraud Investigation Report'!R5=0), "", 'Fraud Investigation Report'!R5)</f>
        <v>Shrwan shrwan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12500</v>
      </c>
      <c r="Q5" s="49"/>
      <c r="R5" s="84" t="s">
        <v>298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45807</v>
      </c>
      <c r="C6" s="18">
        <v>45806</v>
      </c>
      <c r="D6" s="18">
        <v>45807</v>
      </c>
      <c r="E6" s="19">
        <v>0.53472222222222221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287</v>
      </c>
      <c r="C32" s="37" t="s">
        <v>82</v>
      </c>
      <c r="D32" s="153" t="s">
        <v>292</v>
      </c>
      <c r="E32" s="154"/>
    </row>
    <row r="33" spans="1:5" ht="18" customHeight="1" x14ac:dyDescent="0.3">
      <c r="A33" s="37" t="s">
        <v>83</v>
      </c>
      <c r="B33" s="106" t="s">
        <v>288</v>
      </c>
      <c r="C33" s="39" t="s">
        <v>84</v>
      </c>
      <c r="D33" s="147" t="s">
        <v>293</v>
      </c>
      <c r="E33" s="148"/>
    </row>
    <row r="34" spans="1:5" ht="27.6" x14ac:dyDescent="0.3">
      <c r="A34" s="39" t="s">
        <v>221</v>
      </c>
      <c r="B34" s="38" t="s">
        <v>289</v>
      </c>
      <c r="C34" s="39" t="s">
        <v>222</v>
      </c>
      <c r="D34" s="149" t="s">
        <v>294</v>
      </c>
      <c r="E34" s="150"/>
    </row>
    <row r="35" spans="1:5" ht="27.6" x14ac:dyDescent="0.3">
      <c r="A35" s="39" t="s">
        <v>223</v>
      </c>
      <c r="B35" s="38" t="s">
        <v>290</v>
      </c>
      <c r="C35" s="39" t="s">
        <v>225</v>
      </c>
      <c r="D35" s="149" t="s">
        <v>295</v>
      </c>
      <c r="E35" s="150"/>
    </row>
    <row r="36" spans="1:5" ht="25.5" customHeight="1" x14ac:dyDescent="0.3">
      <c r="A36" s="39" t="s">
        <v>224</v>
      </c>
      <c r="B36" s="38" t="s">
        <v>291</v>
      </c>
      <c r="C36" s="39" t="s">
        <v>226</v>
      </c>
      <c r="D36" s="151" t="s">
        <v>296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X8" sqref="X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BH3962</v>
      </c>
      <c r="C5" s="119" t="str">
        <f>IF('Loan Outstanding Report'!$H$5="", "", 'Loan Outstanding Report'!$H$5)</f>
        <v>Motipur-2</v>
      </c>
      <c r="D5" s="41" t="s">
        <v>283</v>
      </c>
      <c r="E5" s="65">
        <v>45807</v>
      </c>
      <c r="F5" s="38" t="s">
        <v>284</v>
      </c>
      <c r="G5" s="49" t="s">
        <v>285</v>
      </c>
      <c r="H5" s="49" t="s">
        <v>286</v>
      </c>
      <c r="I5" s="120" t="s">
        <v>258</v>
      </c>
      <c r="J5" s="120" t="s">
        <v>261</v>
      </c>
      <c r="K5" s="120" t="s">
        <v>265</v>
      </c>
      <c r="L5" s="11">
        <v>354699875</v>
      </c>
      <c r="M5" s="65" t="s">
        <v>266</v>
      </c>
      <c r="N5" s="124">
        <v>52000</v>
      </c>
      <c r="O5" s="124">
        <v>2780</v>
      </c>
      <c r="P5" s="121" t="s">
        <v>139</v>
      </c>
      <c r="Q5" s="80">
        <v>45605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>BH3962</v>
      </c>
      <c r="C6" s="119" t="str">
        <f>IF(J6&lt;&gt;"", $C$5, "")</f>
        <v>Motipur-2</v>
      </c>
      <c r="D6" s="41" t="s">
        <v>283</v>
      </c>
      <c r="E6" s="65">
        <v>45807</v>
      </c>
      <c r="F6" s="38" t="s">
        <v>284</v>
      </c>
      <c r="G6" s="49" t="s">
        <v>285</v>
      </c>
      <c r="H6" s="49" t="s">
        <v>286</v>
      </c>
      <c r="I6" s="120" t="s">
        <v>258</v>
      </c>
      <c r="J6" s="120" t="s">
        <v>276</v>
      </c>
      <c r="K6" s="120" t="s">
        <v>277</v>
      </c>
      <c r="L6" s="11">
        <v>356377353</v>
      </c>
      <c r="M6" s="65" t="s">
        <v>278</v>
      </c>
      <c r="N6" s="124">
        <v>65000</v>
      </c>
      <c r="O6" s="124">
        <v>3470</v>
      </c>
      <c r="P6" s="121" t="s">
        <v>139</v>
      </c>
      <c r="Q6" s="80">
        <v>45635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 t="s">
        <v>297</v>
      </c>
    </row>
    <row r="7" spans="1:23" ht="25.05" customHeight="1" x14ac:dyDescent="0.3">
      <c r="A7" s="64">
        <v>3</v>
      </c>
      <c r="B7" s="60" t="str">
        <f t="shared" ref="B7:B70" si="2">IF(J7&lt;&gt;"", $B$5, "")</f>
        <v>BH3962</v>
      </c>
      <c r="C7" s="119" t="str">
        <f t="shared" ref="C7:C70" si="3">IF(J7&lt;&gt;"", $C$5, "")</f>
        <v>Motipur-2</v>
      </c>
      <c r="D7" s="41" t="s">
        <v>283</v>
      </c>
      <c r="E7" s="65">
        <v>45807</v>
      </c>
      <c r="F7" s="38" t="s">
        <v>284</v>
      </c>
      <c r="G7" s="49" t="s">
        <v>285</v>
      </c>
      <c r="H7" s="49" t="s">
        <v>286</v>
      </c>
      <c r="I7" s="120" t="s">
        <v>258</v>
      </c>
      <c r="J7" s="120" t="s">
        <v>261</v>
      </c>
      <c r="K7" s="120" t="s">
        <v>265</v>
      </c>
      <c r="L7" s="11">
        <v>354699875</v>
      </c>
      <c r="M7" s="65" t="s">
        <v>266</v>
      </c>
      <c r="N7" s="124">
        <v>52000</v>
      </c>
      <c r="O7" s="124">
        <v>2780</v>
      </c>
      <c r="P7" s="121" t="s">
        <v>139</v>
      </c>
      <c r="Q7" s="80">
        <v>45697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 t="s">
        <v>297</v>
      </c>
    </row>
    <row r="8" spans="1:23" ht="25.05" customHeight="1" x14ac:dyDescent="0.3">
      <c r="A8" s="64">
        <v>4</v>
      </c>
      <c r="B8" s="60" t="str">
        <f t="shared" si="2"/>
        <v>BH3962</v>
      </c>
      <c r="C8" s="119" t="str">
        <f t="shared" si="3"/>
        <v>Motipur-2</v>
      </c>
      <c r="D8" s="41" t="s">
        <v>283</v>
      </c>
      <c r="E8" s="65">
        <v>45807</v>
      </c>
      <c r="F8" s="38" t="s">
        <v>284</v>
      </c>
      <c r="G8" s="49" t="s">
        <v>285</v>
      </c>
      <c r="H8" s="49" t="s">
        <v>286</v>
      </c>
      <c r="I8" s="120" t="s">
        <v>258</v>
      </c>
      <c r="J8" s="120" t="s">
        <v>276</v>
      </c>
      <c r="K8" s="120" t="s">
        <v>277</v>
      </c>
      <c r="L8" s="11">
        <v>356377353</v>
      </c>
      <c r="M8" s="65" t="s">
        <v>278</v>
      </c>
      <c r="N8" s="124">
        <v>65000</v>
      </c>
      <c r="O8" s="124">
        <v>3470</v>
      </c>
      <c r="P8" s="121" t="s">
        <v>139</v>
      </c>
      <c r="Q8" s="80">
        <v>45666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202</v>
      </c>
      <c r="W8" s="122" t="s">
        <v>297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7:D70" si="4">IF(J9&lt;&gt;"", $D$5, "")</f>
        <v/>
      </c>
      <c r="E9" s="65"/>
      <c r="F9" s="38" t="str">
        <f t="shared" ref="F7:F70" si="5">IF(J9&lt;&gt;"", $F$5, "")</f>
        <v/>
      </c>
      <c r="G9" s="49" t="str">
        <f t="shared" ref="G7:G70" si="6">IF(J9&lt;&gt;"", $G$5, "")</f>
        <v/>
      </c>
      <c r="H9" s="49" t="str">
        <f t="shared" ref="H7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23683</v>
      </c>
      <c r="J5" s="38" t="s">
        <v>255</v>
      </c>
      <c r="K5" s="84">
        <v>23683</v>
      </c>
      <c r="L5" s="84" t="s">
        <v>256</v>
      </c>
      <c r="M5" s="38" t="s">
        <v>257</v>
      </c>
      <c r="N5" s="84">
        <v>329809</v>
      </c>
      <c r="O5" s="84" t="s">
        <v>258</v>
      </c>
      <c r="P5" s="84">
        <v>461900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354699875</v>
      </c>
      <c r="Z5" s="38" t="s">
        <v>265</v>
      </c>
      <c r="AA5" s="108" t="s">
        <v>266</v>
      </c>
      <c r="AB5" s="84">
        <v>52000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2780</v>
      </c>
      <c r="AK5" s="84">
        <v>2780</v>
      </c>
      <c r="AL5" s="108" t="s">
        <v>273</v>
      </c>
      <c r="AM5" s="84">
        <v>23980.13</v>
      </c>
      <c r="AN5" s="112">
        <v>12159.87</v>
      </c>
      <c r="AO5" s="112">
        <v>36140</v>
      </c>
      <c r="AP5" s="112">
        <v>28019.87</v>
      </c>
      <c r="AQ5" s="112">
        <v>3768.13</v>
      </c>
      <c r="AR5" s="112">
        <v>31788</v>
      </c>
      <c r="AS5" s="112">
        <v>4434.21</v>
      </c>
      <c r="AT5" s="112">
        <v>1125.79</v>
      </c>
      <c r="AU5" s="112">
        <v>5560</v>
      </c>
      <c r="AV5" s="84">
        <v>15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9608231997</v>
      </c>
      <c r="BH5" s="114" t="s">
        <v>275</v>
      </c>
      <c r="BI5" s="38" t="s">
        <v>110</v>
      </c>
      <c r="BJ5" s="85">
        <v>45807</v>
      </c>
      <c r="BK5" s="84"/>
      <c r="BL5" s="38" t="s">
        <v>115</v>
      </c>
      <c r="BM5" s="115" t="s">
        <v>120</v>
      </c>
      <c r="BN5" s="116" t="s">
        <v>200</v>
      </c>
      <c r="BO5" s="84" t="s">
        <v>245</v>
      </c>
      <c r="BP5" s="84">
        <v>5560</v>
      </c>
      <c r="BQ5" s="117" t="s">
        <v>202</v>
      </c>
      <c r="BR5" s="118" t="s">
        <v>297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23683</v>
      </c>
      <c r="J6" s="38" t="s">
        <v>255</v>
      </c>
      <c r="K6" s="84">
        <v>23683</v>
      </c>
      <c r="L6" s="84" t="s">
        <v>256</v>
      </c>
      <c r="M6" s="38" t="s">
        <v>257</v>
      </c>
      <c r="N6" s="84">
        <v>329809</v>
      </c>
      <c r="O6" s="84" t="s">
        <v>258</v>
      </c>
      <c r="P6" s="84">
        <v>461900</v>
      </c>
      <c r="Q6" s="38" t="s">
        <v>259</v>
      </c>
      <c r="R6" s="38" t="s">
        <v>260</v>
      </c>
      <c r="S6" s="84" t="s">
        <v>276</v>
      </c>
      <c r="T6" s="84" t="s">
        <v>276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356377353</v>
      </c>
      <c r="Z6" s="38" t="s">
        <v>277</v>
      </c>
      <c r="AA6" s="108" t="s">
        <v>278</v>
      </c>
      <c r="AB6" s="84">
        <v>65000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279</v>
      </c>
      <c r="AH6" s="84" t="s">
        <v>280</v>
      </c>
      <c r="AI6" s="108" t="s">
        <v>281</v>
      </c>
      <c r="AJ6" s="84">
        <v>3470</v>
      </c>
      <c r="AK6" s="84">
        <v>3470</v>
      </c>
      <c r="AL6" s="108" t="s">
        <v>282</v>
      </c>
      <c r="AM6" s="84">
        <v>25913.119999999999</v>
      </c>
      <c r="AN6" s="112">
        <v>12256.88</v>
      </c>
      <c r="AO6" s="112">
        <v>38170</v>
      </c>
      <c r="AP6" s="112">
        <v>39086.879999999997</v>
      </c>
      <c r="AQ6" s="112">
        <v>5957.12</v>
      </c>
      <c r="AR6" s="112">
        <v>45044</v>
      </c>
      <c r="AS6" s="112">
        <v>5361.16</v>
      </c>
      <c r="AT6" s="112">
        <v>1578.84</v>
      </c>
      <c r="AU6" s="112">
        <v>6940</v>
      </c>
      <c r="AV6" s="84">
        <v>13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276</v>
      </c>
      <c r="BG6" s="84">
        <v>9229332373</v>
      </c>
      <c r="BH6" s="114" t="s">
        <v>275</v>
      </c>
      <c r="BI6" s="38" t="s">
        <v>110</v>
      </c>
      <c r="BJ6" s="85">
        <v>45807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6940</v>
      </c>
      <c r="BQ6" s="117" t="s">
        <v>202</v>
      </c>
      <c r="BR6" s="118" t="s">
        <v>297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2025-05-31T10:41:00Z</dcterms:modified>
</cp:coreProperties>
</file>