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876/"/>
    </mc:Choice>
  </mc:AlternateContent>
  <xr:revisionPtr revIDLastSave="6" documentId="13_ncr:1_{F8774472-71D8-45A2-9EE8-74F292DF8E0C}" xr6:coauthVersionLast="47" xr6:coauthVersionMax="47" xr10:uidLastSave="{68E53D4B-A0C9-4C84-A693-8D51FC8E61B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<sst xmlns="http://schemas.openxmlformats.org/spreadsheetml/2006/main" count="604" uniqueCount="383">
  <si>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</si>
  <si>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</si>
  <si>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</si>
  <si>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</si>
  <si>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</si>
  <si>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</si>
  <si>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</si>
  <si>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</si>
  <si>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</si>
  <si>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</si>
  <si>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</si>
  <si>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</si>
  <si>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</si>
  <si>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</si>
  <si>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</si>
  <si>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</si>
  <si>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</si>
  <si>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</si>
  <si>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</si>
  <si>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</si>
  <si>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</si>
  <si>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</si>
  <si>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</si>
  <si>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</si>
  <si>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</si>
  <si>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</si>
  <si>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</si>
  <si>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</si>
  <si>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</si>
  <si>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</si>
  <si>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</si>
  <si>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</si>
  <si>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</si>
  <si>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</si>
  <si>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</si>
  <si>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</si>
  <si>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</si>
  <si>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</si>
  <si>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</si>
  <si>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</si>
  <si>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</si>
  <si>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</si>
  <si>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</si>
  <si>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</si>
  <si>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</si>
  <si>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</si>
  <si>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</si>
  <si>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</si>
  <si>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</si>
  <si>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</si>
  <si>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</si>
  <si>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</si>
  <si>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</si>
  <si>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</si>
  <si>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</si>
  <si>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</si>
  <si>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</si>
  <si>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</si>
  <si>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</si>
  <si>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</si>
  <si>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</si>
  <si>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</si>
  <si>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</si>
  <si>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</si>
  <si>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</si>
  <si>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</si>
  <si>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</si>
  <si>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</si>
  <si>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</si>
  <si>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</si>
  <si>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</si>
  <si>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</si>
  <si>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</si>
  <si>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</si>
  <si>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</si>
  <si>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</si>
  <si>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</si>
  <si>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</si>
  <si>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</si>
  <si>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</si>
  <si>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</si>
  <si>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</si>
  <si>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</si>
  <si>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</si>
  <si>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</si>
  <si>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</si>
  <si>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</si>
  <si>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</si>
  <si>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</si>
  <si>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</si>
  <si>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</si>
  <si>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</si>
  <si>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</si>
  <si>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</si>
  <si>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</si>
  <si>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</si>
  <si>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</si>
  <si>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</si>
  <si>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</si>
  <si>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</si>
  <si>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</si>
  <si>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</si>
  <si>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</si>
  <si>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</si>
  <si>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</si>
  <si>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</si>
  <si>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</si>
  <si>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</si>
  <si>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</si>
  <si>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</si>
  <si>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</si>
  <si>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</si>
  <si>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</si>
  <si>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</si>
  <si>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</si>
  <si>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</si>
  <si>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</si>
  <si>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</si>
  <si>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</si>
  <si>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</si>
  <si>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</si>
  <si>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</si>
  <si>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</si>
  <si>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</si>
  <si>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</si>
  <si>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</si>
  <si>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</si>
  <si>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</si>
  <si>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</si>
  <si>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</si>
  <si>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</si>
  <si>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</si>
  <si>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</si>
  <si>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</si>
  <si>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</si>
  <si>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</si>
  <si>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</si>
  <si>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</si>
  <si>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</si>
  <si>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</si>
  <si>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</si>
  <si>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</si>
  <si>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</si>
  <si>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</si>
  <si>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</si>
  <si>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</si>
  <si>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</si>
  <si>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</si>
  <si>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</si>
  <si>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</si>
  <si>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</si>
  <si>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</si>
  <si>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</si>
  <si>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</si>
  <si>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</si>
  <si>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</si>
  <si>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</si>
  <si>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</si>
  <si>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</si>
  <si>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</si>
  <si>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</si>
  <si>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</si>
  <si>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</si>
  <si>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</si>
  <si>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</si>
  <si>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</si>
  <si>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</si>
  <si>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</si>
  <si>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</si>
  <si>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</si>
  <si>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</si>
  <si>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</si>
  <si>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</si>
  <si>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</si>
  <si>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</si>
  <si>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</si>
  <si>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</si>
  <si>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</si>
  <si>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</si>
  <si>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</si>
  <si>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</si>
  <si>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</si>
  <si>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</si>
  <si>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</si>
  <si>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</si>
  <si>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</si>
  <si>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</si>
  <si>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</si>
  <si>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</si>
  <si>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</si>
  <si>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</si>
  <si>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</si>
  <si>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</si>
  <si>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</si>
  <si>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</si>
  <si>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</si>
  <si>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</si>
  <si>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</si>
  <si>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</si>
  <si>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</si>
  <si>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</si>
  <si>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</si>
  <si>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</si>
  <si>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</si>
  <si>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</si>
  <si>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</si>
  <si>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</si>
  <si>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</si>
  <si>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</si>
  <si>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</si>
  <si>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</si>
  <si>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</si>
  <si>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</si>
  <si>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</si>
  <si>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</si>
  <si>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</si>
  <si>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</si>
  <si>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</si>
  <si>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</si>
  <si>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</si>
  <si>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</si>
  <si>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</si>
  <si>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</si>
  <si>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</si>
  <si>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</si>
  <si>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</si>
  <si>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</si>
  <si>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</si>
  <si>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</si>
  <si>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</si>
  <si>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</si>
  <si>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</si>
  <si>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</si>
  <si>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</si>
  <si>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</si>
  <si>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</si>
  <si>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</si>
  <si>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</si>
  <si>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</si>
  <si>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</si>
  <si>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</si>
  <si>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</si>
  <si>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</si>
  <si>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</si>
  <si>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</si>
  <si>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</si>
  <si>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</si>
  <si>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</si>
  <si>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</si>
  <si>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</si>
  <si>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</si>
  <si>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:6-7-26</t>
  </si>
  <si>
    <t>To Date :6-7-26</t>
  </si>
  <si>
    <t>FN26-27-00876</t>
  </si>
  <si>
    <t>Rameshbhai Baria</t>
  </si>
  <si>
    <t>SF0081117</t>
  </si>
  <si>
    <t>West</t>
  </si>
  <si>
    <t>Gujarat</t>
  </si>
  <si>
    <t>Dahod</t>
  </si>
  <si>
    <t>Santrampur</t>
  </si>
  <si>
    <t>GR3083</t>
  </si>
  <si>
    <t>Sanjeli</t>
  </si>
  <si>
    <t>Boda Dungar</t>
  </si>
  <si>
    <t>SF0100143</t>
  </si>
  <si>
    <t xml:space="preserve">Taviyad Sanjaybhai </t>
  </si>
  <si>
    <t>735158</t>
  </si>
  <si>
    <t>735158 Hanumanji1</t>
  </si>
  <si>
    <t>Chetana</t>
  </si>
  <si>
    <t>SSF5981949</t>
  </si>
  <si>
    <t>ST</t>
  </si>
  <si>
    <t>HINDU</t>
  </si>
  <si>
    <t>Agriculture &amp; Farming</t>
  </si>
  <si>
    <t>SSF5987014</t>
  </si>
  <si>
    <t>Hirola</t>
  </si>
  <si>
    <t>729263</t>
  </si>
  <si>
    <t>sharada</t>
  </si>
  <si>
    <t>SID951376112698</t>
  </si>
  <si>
    <t>629995</t>
  </si>
  <si>
    <t>629995 Hari 21</t>
  </si>
  <si>
    <t>SSF3345689</t>
  </si>
  <si>
    <t>SF0102664</t>
  </si>
  <si>
    <t>Mukeshbhai Amaliyar</t>
  </si>
  <si>
    <t>554244</t>
  </si>
  <si>
    <t>1013176</t>
  </si>
  <si>
    <t>SID951374593751</t>
  </si>
  <si>
    <t>SC</t>
  </si>
  <si>
    <t>MUSLIM</t>
  </si>
  <si>
    <t>SF0090527</t>
  </si>
  <si>
    <t>Rathod Satishkumar Parvatbhai</t>
  </si>
  <si>
    <t>671808</t>
  </si>
  <si>
    <t>671808 Hetu1</t>
  </si>
  <si>
    <t>SSF5912338</t>
  </si>
  <si>
    <t>VANSIYA</t>
  </si>
  <si>
    <t>600300</t>
  </si>
  <si>
    <t>NIKITA</t>
  </si>
  <si>
    <t>SID951374927878</t>
  </si>
  <si>
    <t>EBC</t>
  </si>
  <si>
    <t>Agarbathi Making</t>
  </si>
  <si>
    <t>NISARATA SUSHILABEN</t>
  </si>
  <si>
    <t>01-Apr-2024</t>
  </si>
  <si>
    <t>03</t>
  </si>
  <si>
    <t>1</t>
  </si>
  <si>
    <t>2.27 Yrs</t>
  </si>
  <si>
    <t>01 Apr 2024</t>
  </si>
  <si>
    <t>&gt; 2 to 4 Years</t>
  </si>
  <si>
    <t>06-May-2024</t>
  </si>
  <si>
    <t>04-Feb-2026</t>
  </si>
  <si>
    <t>NISHARTA SARLABEN DHARMESHBHAI</t>
  </si>
  <si>
    <t>03-Dec-2025</t>
  </si>
  <si>
    <t>SANGADA KISHNBEN DINESHBHAI</t>
  </si>
  <si>
    <t>19-Mar-2024</t>
  </si>
  <si>
    <t>3</t>
  </si>
  <si>
    <t>4.85 Yrs</t>
  </si>
  <si>
    <t>31 Aug 2021</t>
  </si>
  <si>
    <t>&gt; 4 to 6 Years</t>
  </si>
  <si>
    <t>01-May-2024</t>
  </si>
  <si>
    <t>15-Feb-2026</t>
  </si>
  <si>
    <t>DODIYAR TINABEN</t>
  </si>
  <si>
    <t>02-Mar-2024</t>
  </si>
  <si>
    <t>2</t>
  </si>
  <si>
    <t>3.41 Yrs</t>
  </si>
  <si>
    <t>10 Feb 2023</t>
  </si>
  <si>
    <t>03-Apr-2024</t>
  </si>
  <si>
    <t>19-Oct-2025</t>
  </si>
  <si>
    <t>MAKUL FATMABIBI SALIMBHAI</t>
  </si>
  <si>
    <t>21-Feb-2024</t>
  </si>
  <si>
    <t>06</t>
  </si>
  <si>
    <t>7.52 Yrs</t>
  </si>
  <si>
    <t>07 Dec 2019</t>
  </si>
  <si>
    <t>&gt; 6 to 10 Years</t>
  </si>
  <si>
    <t>09-Apr-2024</t>
  </si>
  <si>
    <t>17-Feb-2026</t>
  </si>
  <si>
    <t>BARIA MANIBEN NATHABHAI</t>
  </si>
  <si>
    <t>29-Mar-2024</t>
  </si>
  <si>
    <t>29 Mar 2024</t>
  </si>
  <si>
    <t>03-May-2024</t>
  </si>
  <si>
    <t>13-Feb-2026</t>
  </si>
  <si>
    <t>VASAIYA SENABEN GULABBHAI</t>
  </si>
  <si>
    <t>04</t>
  </si>
  <si>
    <t>4</t>
  </si>
  <si>
    <t>7.12 Yrs</t>
  </si>
  <si>
    <t>23 Dec 2020</t>
  </si>
  <si>
    <t>10-Jun-2024</t>
  </si>
  <si>
    <t>07-Apr-2026</t>
  </si>
  <si>
    <t>Bhuvanesh Chudasama/SF0050048</t>
  </si>
  <si>
    <t xml:space="preserve">Borrower paid her EMI Rs.3,900/- on date 8-Sep-25 to BQM Rameshbhai Baria/SF0081117 and BQM not posted in FIMO </t>
  </si>
  <si>
    <t>Branch Quality Manager Field</t>
  </si>
  <si>
    <t>No Action Taken</t>
  </si>
  <si>
    <t>IA</t>
  </si>
  <si>
    <t>Sudarshan Raosaheb Patil/SF0070235</t>
  </si>
  <si>
    <t>Umesh Kumar/SF0088299</t>
  </si>
  <si>
    <t>Upendra Singh/SF0031146</t>
  </si>
  <si>
    <t>Gopalbhai Khant/SF0059759</t>
  </si>
  <si>
    <t>Terminated</t>
  </si>
  <si>
    <t>Completed-Report Submitted</t>
  </si>
  <si>
    <t>Bhuvanesh Chudasama</t>
  </si>
  <si>
    <t>SF0050048</t>
  </si>
  <si>
    <t>BQM/Rameshbhai Baria/SF0081117 was found involved in Collection amount misappropriation 
(Collected EMIs  amount but not posted to concerned borrowers accounts) on the names of 01 borrowers for the 
amounting to Rs. 3900/- based on the evidence available.
Total Fraud Amount Rs. 3900/-
Amount Recovered and Accounted in FIMO Rs.0/-
Net Fraud Amount to be recovered Rs.3900/-</t>
  </si>
  <si>
    <t>727680</t>
  </si>
  <si>
    <t>727680 Sanjeli Local1</t>
  </si>
  <si>
    <t>SSF4479039</t>
  </si>
  <si>
    <t>Irrigation</t>
  </si>
  <si>
    <t>Itadi</t>
  </si>
  <si>
    <t>SF0087259</t>
  </si>
  <si>
    <t>Chimanbhai Pargi</t>
  </si>
  <si>
    <t>729266</t>
  </si>
  <si>
    <t>729266 Ram11</t>
  </si>
  <si>
    <t>SSF5104961</t>
  </si>
  <si>
    <t>SADHU BHAGYALAXMIBEN SURESHBHAI</t>
  </si>
  <si>
    <t>14-Aug-2025</t>
  </si>
  <si>
    <t>GL-2</t>
  </si>
  <si>
    <t>2.56 Yrs</t>
  </si>
  <si>
    <t>15 Dec 2023</t>
  </si>
  <si>
    <t>02-Sep-2025</t>
  </si>
  <si>
    <t>09-Jun-2026</t>
  </si>
  <si>
    <t>GARASIYA SUSHILABEN</t>
  </si>
  <si>
    <t>15-Aug-2025</t>
  </si>
  <si>
    <t>2.55 Yrs</t>
  </si>
  <si>
    <t>20 Dec 2023</t>
  </si>
  <si>
    <t>04-Jul-2026</t>
  </si>
  <si>
    <t>Prahladsinh Pateliya/SF0044806</t>
  </si>
  <si>
    <t>SF0044806</t>
  </si>
  <si>
    <t>Prahladsinh Pateliya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</si>
</sst>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9" fillId="0" borderId="15" xfId="0" applyFont="1" applyBorder="1" applyAlignment="1">
      <alignment horizontal="left" vertical="center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wrapText="1" readingOrder="1"/>
    </xf>
    <xf numFmtId="172" fontId="35" fillId="0" borderId="15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8">
    <cellStyle name="Comma" xfId="30" builtinId="3"/>
    <cellStyle name="Comma 2" xfId="37" xr:uid="{BE065428-9C6F-49EE-B577-561548394850}"/>
    <cellStyle name="Comma 2 2" xfId="14" xr:uid="{00000000-0005-0000-0000-000000000000}"/>
    <cellStyle name="Comma 2 2 2" xfId="36" xr:uid="{967AE518-BABC-4982-95B5-1B08CAFCB2FF}"/>
    <cellStyle name="Comma 2 2 3" xfId="34" xr:uid="{F1B6D5A1-ACEE-4475-9108-DE0437A719BD}"/>
    <cellStyle name="Comma 2 2 4" xfId="32" xr:uid="{CC0619AA-6BD9-433E-B79D-61B5AB8A1544}"/>
    <cellStyle name="Comma 3" xfId="18" xr:uid="{00000000-0005-0000-0000-000001000000}"/>
    <cellStyle name="Comma 4" xfId="35" xr:uid="{DB743117-34E7-411E-8C70-449EB9E496F8}"/>
    <cellStyle name="Comma 5" xfId="33" xr:uid="{E9CF9CBD-47FC-4CE0-90DC-7AFCE01C77E2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GR3083</v>
      </c>
      <c r="D5" s="64" t="str">
        <f>IF('Physical Cash at Safe'!D28="Yes", 'Physical Cash at Safe'!A4, 'Borrower Wise Details'!C5)</f>
        <v>Sanjeli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46198</v>
      </c>
      <c r="H5" s="62" t="s">
        <v>348</v>
      </c>
      <c r="I5" s="61">
        <v>46202</v>
      </c>
      <c r="J5" s="79" t="str">
        <f>IF('Physical Cash at Safe'!D28="Yes",'Physical Cash at Safe'!E28,IF('Borrower Wise Details'!D5&lt;&gt;"",'Borrower Wise Details'!D5,""))</f>
        <v>FN26-27-00876</v>
      </c>
      <c r="K5" s="89">
        <v>1</v>
      </c>
      <c r="L5" s="90">
        <v>3900</v>
      </c>
      <c r="M5" s="90">
        <v>0</v>
      </c>
      <c r="N5" s="90" t="s">
        <v>352</v>
      </c>
      <c r="O5" s="90" t="s">
        <v>351</v>
      </c>
      <c r="P5" s="90" t="s">
        <v>349</v>
      </c>
      <c r="Q5" s="90" t="s">
        <v>350</v>
      </c>
      <c r="R5" s="80" t="str">
        <f>IF('Physical Cash at Safe'!$D$28="Yes", 'Physical Cash at Safe'!$A$28, IF('Borrower Wise Details'!F5&lt;&gt;"", 'Borrower Wise Details'!F5, ""))</f>
        <v>Rameshbhai Baria</v>
      </c>
      <c r="S5" s="79" t="str">
        <f>IF('Physical Cash at Safe'!$D$28="Yes", 'Physical Cash at Safe'!$C$28, IF('Borrower Wise Details'!H5&lt;&gt;"", 'Borrower Wise Details'!H5, ""))</f>
        <v>Branch Quality Manager Field</v>
      </c>
      <c r="T5" s="79" t="str">
        <f>IF('Physical Cash at Safe'!$D$28="Yes", 'Physical Cash at Safe'!$B$28, IF('Borrower Wise Details'!G5&lt;&gt;"", 'Borrower Wise Details'!G5, ""))</f>
        <v>SF0081117</v>
      </c>
      <c r="U5" s="83" t="s">
        <v>353</v>
      </c>
      <c r="V5" s="61">
        <v>46136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354</v>
      </c>
      <c r="Z5" s="61">
        <v>46208</v>
      </c>
      <c r="AA5" s="61">
        <v>46210</v>
      </c>
      <c r="AB5" s="61" t="s">
        <v>382</v>
      </c>
      <c r="AC5" s="61" t="s">
        <v>381</v>
      </c>
      <c r="AD5" s="132">
        <v>2</v>
      </c>
      <c r="AE5" s="61" t="s">
        <v>355</v>
      </c>
      <c r="AF5" s="61" t="s">
        <v>356</v>
      </c>
      <c r="AG5" s="148">
        <v>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3900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3900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46224</v>
      </c>
      <c r="AO5" s="75" t="s">
        <v>357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GR3083</v>
      </c>
      <c r="C5" s="50" t="str">
        <f>IF('Fraud Investigation Report'!D5="", "", 'Fraud Investigation Report'!D5)</f>
        <v>Sanjeli</v>
      </c>
      <c r="D5" s="73" t="str">
        <f>IF(OR('Fraud Investigation Report'!R5="", 'Fraud Investigation Report'!R5=0), "", 'Fraud Investigation Report'!R5)</f>
        <v>Rameshbhai Baria</v>
      </c>
      <c r="E5" s="73" t="str">
        <f>IF(OR('Fraud Investigation Report'!T5="", 'Fraud Investigation Report'!T5=0), "", 'Fraud Investigation Report'!T5)</f>
        <v>SF0081117</v>
      </c>
      <c r="F5" s="73" t="str">
        <f>IF(OR('Fraud Investigation Report'!S5="", 'Fraud Investigation Report'!S5=0), "", 'Fraud Investigation Report'!S5)</f>
        <v>Branch Quality Manager Field</v>
      </c>
      <c r="G5" s="50" t="str">
        <f>IF('Fraud Investigation Report'!J5="", "", 'Fraud Investigation Report'!J5)</f>
        <v>FN26-27-00876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3900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3900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3900</v>
      </c>
      <c r="Q5" s="49"/>
      <c r="R5" s="94" t="s">
        <v>347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5" t="s">
        <v>2</v>
      </c>
      <c r="B1" s="176"/>
      <c r="C1" s="176"/>
      <c r="D1" s="176"/>
      <c r="E1" s="177"/>
    </row>
    <row r="2" spans="1:5" ht="18.5" x14ac:dyDescent="0.45">
      <c r="A2" s="14"/>
      <c r="B2" s="178" t="s">
        <v>224</v>
      </c>
      <c r="C2" s="178"/>
      <c r="D2" s="17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9" t="s">
        <v>65</v>
      </c>
      <c r="B7" s="180"/>
      <c r="C7" s="180"/>
      <c r="D7" s="180"/>
      <c r="E7" s="180"/>
    </row>
    <row r="8" spans="1:5" ht="15" customHeight="1" x14ac:dyDescent="0.35">
      <c r="A8" s="181" t="s">
        <v>66</v>
      </c>
      <c r="B8" s="183" t="s">
        <v>86</v>
      </c>
      <c r="C8" s="184"/>
      <c r="D8" s="185" t="s">
        <v>67</v>
      </c>
      <c r="E8" s="186"/>
    </row>
    <row r="9" spans="1:5" ht="14.5" x14ac:dyDescent="0.35">
      <c r="A9" s="18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7" t="s">
        <v>91</v>
      </c>
      <c r="B20" s="188"/>
      <c r="C20" s="32">
        <v>0</v>
      </c>
      <c r="D20" s="33" t="s">
        <v>85</v>
      </c>
      <c r="E20" s="34"/>
    </row>
    <row r="21" spans="1:5" ht="30" customHeight="1" x14ac:dyDescent="0.35">
      <c r="A21" s="189" t="s">
        <v>82</v>
      </c>
      <c r="B21" s="190"/>
      <c r="C21" s="34"/>
      <c r="D21" s="33" t="s">
        <v>83</v>
      </c>
      <c r="E21" s="34"/>
    </row>
    <row r="22" spans="1:5" ht="30" customHeight="1" x14ac:dyDescent="0.35">
      <c r="A22" s="189" t="s">
        <v>72</v>
      </c>
      <c r="B22" s="190"/>
      <c r="C22" s="34"/>
      <c r="D22" s="35" t="s">
        <v>73</v>
      </c>
      <c r="E22" s="34"/>
    </row>
    <row r="23" spans="1:5" ht="30" customHeight="1" x14ac:dyDescent="0.35">
      <c r="A23" s="189" t="s">
        <v>74</v>
      </c>
      <c r="B23" s="19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4"/>
      <c r="C24" s="174"/>
      <c r="D24" s="174"/>
      <c r="E24" s="174"/>
    </row>
    <row r="25" spans="1:5" ht="57.75" customHeight="1" x14ac:dyDescent="0.35">
      <c r="A25" s="36" t="s">
        <v>75</v>
      </c>
      <c r="B25" s="163"/>
      <c r="C25" s="163"/>
      <c r="D25" s="163"/>
      <c r="E25" s="163"/>
    </row>
    <row r="26" spans="1:5" ht="20.149999999999999" customHeight="1" x14ac:dyDescent="0.35">
      <c r="A26" s="168" t="s">
        <v>170</v>
      </c>
      <c r="B26" s="168"/>
      <c r="C26" s="168"/>
      <c r="D26" s="168"/>
      <c r="E26" s="16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6" t="s">
        <v>196</v>
      </c>
      <c r="E29" s="167"/>
    </row>
    <row r="30" spans="1:5" ht="40" customHeight="1" x14ac:dyDescent="0.35">
      <c r="A30" s="85"/>
      <c r="B30" s="85"/>
      <c r="C30" s="86" t="str">
        <f>IF(AND(A30="",B30=""),"",A30-B30)</f>
        <v/>
      </c>
      <c r="D30" s="169"/>
      <c r="E30" s="170"/>
    </row>
    <row r="31" spans="1:5" ht="15" customHeight="1" x14ac:dyDescent="0.35">
      <c r="A31" s="171"/>
      <c r="B31" s="172"/>
      <c r="C31" s="172"/>
      <c r="D31" s="172"/>
      <c r="E31" s="173"/>
    </row>
    <row r="32" spans="1:5" ht="24.75" customHeight="1" x14ac:dyDescent="0.35">
      <c r="A32" s="37" t="s">
        <v>197</v>
      </c>
      <c r="B32" s="38"/>
      <c r="C32" s="37" t="s">
        <v>76</v>
      </c>
      <c r="D32" s="164"/>
      <c r="E32" s="165"/>
    </row>
    <row r="33" spans="1:5" ht="18" customHeight="1" x14ac:dyDescent="0.35">
      <c r="A33" s="37" t="s">
        <v>77</v>
      </c>
      <c r="B33" s="126"/>
      <c r="C33" s="39" t="s">
        <v>78</v>
      </c>
      <c r="D33" s="157"/>
      <c r="E33" s="158"/>
    </row>
    <row r="34" spans="1:5" ht="26" x14ac:dyDescent="0.35">
      <c r="A34" s="39" t="s">
        <v>198</v>
      </c>
      <c r="B34" s="126"/>
      <c r="C34" s="39" t="s">
        <v>199</v>
      </c>
      <c r="D34" s="159"/>
      <c r="E34" s="160"/>
    </row>
    <row r="35" spans="1:5" ht="26" x14ac:dyDescent="0.35">
      <c r="A35" s="39" t="s">
        <v>200</v>
      </c>
      <c r="B35" s="126"/>
      <c r="C35" s="39" t="s">
        <v>202</v>
      </c>
      <c r="D35" s="159"/>
      <c r="E35" s="160"/>
    </row>
    <row r="36" spans="1:5" ht="25.5" customHeight="1" x14ac:dyDescent="0.35">
      <c r="A36" s="39" t="s">
        <v>201</v>
      </c>
      <c r="B36" s="127"/>
      <c r="C36" s="39" t="s">
        <v>203</v>
      </c>
      <c r="D36" s="161"/>
      <c r="E36" s="16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T1004" sqref="T100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GR3083</v>
      </c>
      <c r="C5" s="60" t="str">
        <f>IF('Loan Outstanding Report'!$H$5="", "", 'Loan Outstanding Report'!$H$5)</f>
        <v>Sanjeli</v>
      </c>
      <c r="D5" s="128" t="s">
        <v>253</v>
      </c>
      <c r="E5" s="66">
        <v>45844</v>
      </c>
      <c r="F5" s="92" t="s">
        <v>254</v>
      </c>
      <c r="G5" s="49" t="s">
        <v>255</v>
      </c>
      <c r="H5" s="152" t="s">
        <v>346</v>
      </c>
      <c r="I5" s="49" t="s">
        <v>293</v>
      </c>
      <c r="J5" s="49" t="s">
        <v>295</v>
      </c>
      <c r="K5" s="49" t="s">
        <v>337</v>
      </c>
      <c r="L5" s="11">
        <v>354759692</v>
      </c>
      <c r="M5" s="67">
        <v>45413</v>
      </c>
      <c r="N5" s="49">
        <v>73000</v>
      </c>
      <c r="O5" s="49">
        <v>3900</v>
      </c>
      <c r="P5" s="67" t="s">
        <v>127</v>
      </c>
      <c r="Q5" s="88">
        <v>45908</v>
      </c>
      <c r="R5" s="49">
        <v>3900</v>
      </c>
      <c r="S5" s="49">
        <v>0</v>
      </c>
      <c r="T5" s="49">
        <v>0</v>
      </c>
      <c r="U5" s="68">
        <f t="shared" ref="U5:U69" si="0">IF(AND(ISBLANK(R5),ISBLANK(S5),ISBLANK(T5)),"",R5-(S5+T5))</f>
        <v>3900</v>
      </c>
      <c r="V5" s="42" t="s">
        <v>182</v>
      </c>
      <c r="W5" s="69" t="s">
        <v>345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1" activePane="bottomLeft" state="frozen"/>
      <selection pane="bottomLeft" activeCell="BH11" sqref="BH1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9" t="s">
        <v>256</v>
      </c>
      <c r="C5" s="149" t="s">
        <v>257</v>
      </c>
      <c r="D5" s="149" t="s">
        <v>258</v>
      </c>
      <c r="E5" s="149" t="s">
        <v>259</v>
      </c>
      <c r="F5" s="149" t="s">
        <v>259</v>
      </c>
      <c r="G5" s="149" t="s">
        <v>260</v>
      </c>
      <c r="H5" s="149" t="s">
        <v>261</v>
      </c>
      <c r="I5" s="149">
        <v>177750</v>
      </c>
      <c r="J5" s="149" t="s">
        <v>262</v>
      </c>
      <c r="K5" s="149">
        <v>177750</v>
      </c>
      <c r="L5" s="149" t="s">
        <v>263</v>
      </c>
      <c r="M5" s="149" t="s">
        <v>264</v>
      </c>
      <c r="N5" s="149">
        <v>289912</v>
      </c>
      <c r="O5" s="149" t="s">
        <v>265</v>
      </c>
      <c r="P5" s="149">
        <v>830044</v>
      </c>
      <c r="Q5" s="149" t="s">
        <v>266</v>
      </c>
      <c r="R5" s="149" t="s">
        <v>267</v>
      </c>
      <c r="S5" s="149" t="s">
        <v>268</v>
      </c>
      <c r="T5" s="149" t="s">
        <v>268</v>
      </c>
      <c r="U5" s="149" t="s">
        <v>269</v>
      </c>
      <c r="V5" s="149" t="s">
        <v>270</v>
      </c>
      <c r="W5" s="149">
        <v>0</v>
      </c>
      <c r="X5" s="149" t="s">
        <v>271</v>
      </c>
      <c r="Y5" s="149">
        <v>356364148</v>
      </c>
      <c r="Z5" s="149" t="s">
        <v>298</v>
      </c>
      <c r="AA5" s="149" t="s">
        <v>299</v>
      </c>
      <c r="AB5" s="150">
        <v>36000</v>
      </c>
      <c r="AC5" s="149" t="s">
        <v>300</v>
      </c>
      <c r="AD5" s="149">
        <v>24</v>
      </c>
      <c r="AE5" s="149" t="s">
        <v>301</v>
      </c>
      <c r="AF5" s="149" t="s">
        <v>302</v>
      </c>
      <c r="AG5" s="149" t="s">
        <v>303</v>
      </c>
      <c r="AH5" s="149" t="s">
        <v>304</v>
      </c>
      <c r="AI5" s="149" t="s">
        <v>305</v>
      </c>
      <c r="AJ5" s="150">
        <v>1920</v>
      </c>
      <c r="AK5" s="150">
        <v>1920</v>
      </c>
      <c r="AL5" s="149" t="s">
        <v>306</v>
      </c>
      <c r="AM5" s="150">
        <v>25103.39</v>
      </c>
      <c r="AN5" s="150">
        <v>9456.61</v>
      </c>
      <c r="AO5" s="150">
        <v>34560</v>
      </c>
      <c r="AP5" s="150">
        <v>10896.61</v>
      </c>
      <c r="AQ5" s="150">
        <v>797.39</v>
      </c>
      <c r="AR5" s="150">
        <v>11694</v>
      </c>
      <c r="AS5" s="150">
        <v>10896.61</v>
      </c>
      <c r="AT5" s="150">
        <v>797.39</v>
      </c>
      <c r="AU5" s="150">
        <v>11694</v>
      </c>
      <c r="AV5" s="149">
        <v>27</v>
      </c>
      <c r="AW5" s="149">
        <v>246</v>
      </c>
      <c r="AX5" s="94"/>
      <c r="AY5" s="143"/>
      <c r="AZ5" s="94"/>
      <c r="BA5" s="94"/>
      <c r="BB5" s="124"/>
      <c r="BC5" s="94"/>
      <c r="BD5" s="94"/>
      <c r="BE5" s="125"/>
      <c r="BF5" s="124"/>
      <c r="BG5" s="124"/>
      <c r="BH5" s="144" t="s">
        <v>344</v>
      </c>
      <c r="BI5" s="130" t="s">
        <v>100</v>
      </c>
      <c r="BJ5" s="143">
        <v>45844</v>
      </c>
      <c r="BK5" s="132" t="s">
        <v>107</v>
      </c>
      <c r="BL5" s="130" t="s">
        <v>119</v>
      </c>
      <c r="BM5" s="96" t="s">
        <v>181</v>
      </c>
      <c r="BN5" s="94" t="s">
        <v>223</v>
      </c>
      <c r="BO5" s="145"/>
      <c r="BP5" s="42"/>
      <c r="BQ5" s="146"/>
    </row>
    <row r="6" spans="1:69" hidden="1" x14ac:dyDescent="0.35">
      <c r="A6" s="137">
        <v>2</v>
      </c>
      <c r="B6" s="149" t="s">
        <v>256</v>
      </c>
      <c r="C6" s="149" t="s">
        <v>257</v>
      </c>
      <c r="D6" s="149" t="s">
        <v>258</v>
      </c>
      <c r="E6" s="149" t="s">
        <v>259</v>
      </c>
      <c r="F6" s="149" t="s">
        <v>259</v>
      </c>
      <c r="G6" s="149" t="s">
        <v>260</v>
      </c>
      <c r="H6" s="149" t="s">
        <v>261</v>
      </c>
      <c r="I6" s="149">
        <v>177750</v>
      </c>
      <c r="J6" s="149" t="s">
        <v>262</v>
      </c>
      <c r="K6" s="149">
        <v>177750</v>
      </c>
      <c r="L6" s="149" t="s">
        <v>263</v>
      </c>
      <c r="M6" s="149" t="s">
        <v>264</v>
      </c>
      <c r="N6" s="149">
        <v>289912</v>
      </c>
      <c r="O6" s="149" t="s">
        <v>265</v>
      </c>
      <c r="P6" s="149">
        <v>830044</v>
      </c>
      <c r="Q6" s="149" t="s">
        <v>266</v>
      </c>
      <c r="R6" s="149" t="s">
        <v>267</v>
      </c>
      <c r="S6" s="149" t="s">
        <v>272</v>
      </c>
      <c r="T6" s="149" t="s">
        <v>272</v>
      </c>
      <c r="U6" s="149" t="s">
        <v>269</v>
      </c>
      <c r="V6" s="149" t="s">
        <v>270</v>
      </c>
      <c r="W6" s="149">
        <v>0</v>
      </c>
      <c r="X6" s="149" t="s">
        <v>271</v>
      </c>
      <c r="Y6" s="149">
        <v>356379400</v>
      </c>
      <c r="Z6" s="149" t="s">
        <v>307</v>
      </c>
      <c r="AA6" s="149" t="s">
        <v>299</v>
      </c>
      <c r="AB6" s="150">
        <v>42000</v>
      </c>
      <c r="AC6" s="149" t="s">
        <v>300</v>
      </c>
      <c r="AD6" s="149">
        <v>24</v>
      </c>
      <c r="AE6" s="149" t="s">
        <v>301</v>
      </c>
      <c r="AF6" s="149" t="s">
        <v>302</v>
      </c>
      <c r="AG6" s="149" t="s">
        <v>303</v>
      </c>
      <c r="AH6" s="149" t="s">
        <v>304</v>
      </c>
      <c r="AI6" s="149" t="s">
        <v>305</v>
      </c>
      <c r="AJ6" s="150">
        <v>2240</v>
      </c>
      <c r="AK6" s="150">
        <v>2240</v>
      </c>
      <c r="AL6" s="149" t="s">
        <v>308</v>
      </c>
      <c r="AM6" s="150">
        <v>33317.94</v>
      </c>
      <c r="AN6" s="150">
        <v>11482.06</v>
      </c>
      <c r="AO6" s="150">
        <v>44800</v>
      </c>
      <c r="AP6" s="150">
        <v>8682.06</v>
      </c>
      <c r="AQ6" s="150">
        <v>479.94</v>
      </c>
      <c r="AR6" s="150">
        <v>9162</v>
      </c>
      <c r="AS6" s="150">
        <v>8682.06</v>
      </c>
      <c r="AT6" s="150">
        <v>479.94</v>
      </c>
      <c r="AU6" s="150">
        <v>9162</v>
      </c>
      <c r="AV6" s="149">
        <v>27</v>
      </c>
      <c r="AW6" s="149">
        <v>185</v>
      </c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4" t="s">
        <v>344</v>
      </c>
      <c r="BI6" s="130" t="s">
        <v>100</v>
      </c>
      <c r="BJ6" s="143">
        <v>45844</v>
      </c>
      <c r="BK6" s="132" t="s">
        <v>107</v>
      </c>
      <c r="BL6" s="130" t="s">
        <v>119</v>
      </c>
      <c r="BM6" s="96" t="s">
        <v>181</v>
      </c>
      <c r="BN6" s="94" t="s">
        <v>223</v>
      </c>
      <c r="BO6" s="147"/>
      <c r="BP6" s="42"/>
      <c r="BQ6" s="146"/>
    </row>
    <row r="7" spans="1:69" hidden="1" x14ac:dyDescent="0.35">
      <c r="A7" s="137">
        <v>3</v>
      </c>
      <c r="B7" s="149" t="s">
        <v>256</v>
      </c>
      <c r="C7" s="149" t="s">
        <v>257</v>
      </c>
      <c r="D7" s="149" t="s">
        <v>258</v>
      </c>
      <c r="E7" s="149" t="s">
        <v>259</v>
      </c>
      <c r="F7" s="149" t="s">
        <v>259</v>
      </c>
      <c r="G7" s="149" t="s">
        <v>260</v>
      </c>
      <c r="H7" s="149" t="s">
        <v>261</v>
      </c>
      <c r="I7" s="149">
        <v>177325</v>
      </c>
      <c r="J7" s="149" t="s">
        <v>273</v>
      </c>
      <c r="K7" s="149">
        <v>177325</v>
      </c>
      <c r="L7" s="149" t="s">
        <v>263</v>
      </c>
      <c r="M7" s="149" t="s">
        <v>264</v>
      </c>
      <c r="N7" s="149">
        <v>64382</v>
      </c>
      <c r="O7" s="149" t="s">
        <v>274</v>
      </c>
      <c r="P7" s="149">
        <v>93250</v>
      </c>
      <c r="Q7" s="149" t="s">
        <v>275</v>
      </c>
      <c r="R7" s="149" t="s">
        <v>267</v>
      </c>
      <c r="S7" s="149" t="s">
        <v>276</v>
      </c>
      <c r="T7" s="149" t="s">
        <v>276</v>
      </c>
      <c r="U7" s="149" t="s">
        <v>269</v>
      </c>
      <c r="V7" s="149" t="s">
        <v>270</v>
      </c>
      <c r="W7" s="149">
        <v>0</v>
      </c>
      <c r="X7" s="149" t="s">
        <v>271</v>
      </c>
      <c r="Y7" s="149">
        <v>355945518</v>
      </c>
      <c r="Z7" s="149" t="s">
        <v>309</v>
      </c>
      <c r="AA7" s="149" t="s">
        <v>310</v>
      </c>
      <c r="AB7" s="150">
        <v>72000</v>
      </c>
      <c r="AC7" s="149" t="s">
        <v>300</v>
      </c>
      <c r="AD7" s="149">
        <v>24</v>
      </c>
      <c r="AE7" s="149" t="s">
        <v>311</v>
      </c>
      <c r="AF7" s="149" t="s">
        <v>312</v>
      </c>
      <c r="AG7" s="149" t="s">
        <v>313</v>
      </c>
      <c r="AH7" s="149" t="s">
        <v>314</v>
      </c>
      <c r="AI7" s="149" t="s">
        <v>315</v>
      </c>
      <c r="AJ7" s="150">
        <v>3840</v>
      </c>
      <c r="AK7" s="150">
        <v>3840</v>
      </c>
      <c r="AL7" s="149" t="s">
        <v>316</v>
      </c>
      <c r="AM7" s="150">
        <v>52683.43</v>
      </c>
      <c r="AN7" s="150">
        <v>20276.57</v>
      </c>
      <c r="AO7" s="150">
        <v>72960</v>
      </c>
      <c r="AP7" s="150">
        <v>19316.57</v>
      </c>
      <c r="AQ7" s="150">
        <v>1254.43</v>
      </c>
      <c r="AR7" s="150">
        <v>20571</v>
      </c>
      <c r="AS7" s="150">
        <v>19316.57</v>
      </c>
      <c r="AT7" s="150">
        <v>1254.43</v>
      </c>
      <c r="AU7" s="150">
        <v>20571</v>
      </c>
      <c r="AV7" s="149">
        <v>27</v>
      </c>
      <c r="AW7" s="149">
        <v>216</v>
      </c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44" t="s">
        <v>344</v>
      </c>
      <c r="BI7" s="130" t="s">
        <v>100</v>
      </c>
      <c r="BJ7" s="143">
        <v>45844</v>
      </c>
      <c r="BK7" s="132" t="s">
        <v>107</v>
      </c>
      <c r="BL7" s="130" t="s">
        <v>119</v>
      </c>
      <c r="BM7" s="96" t="s">
        <v>181</v>
      </c>
      <c r="BN7" s="94" t="s">
        <v>223</v>
      </c>
      <c r="BO7" s="132"/>
      <c r="BP7" s="134"/>
      <c r="BQ7" s="135"/>
    </row>
    <row r="8" spans="1:69" hidden="1" x14ac:dyDescent="0.35">
      <c r="A8" s="137">
        <v>4</v>
      </c>
      <c r="B8" s="149" t="s">
        <v>256</v>
      </c>
      <c r="C8" s="149" t="s">
        <v>257</v>
      </c>
      <c r="D8" s="149" t="s">
        <v>258</v>
      </c>
      <c r="E8" s="149" t="s">
        <v>259</v>
      </c>
      <c r="F8" s="149" t="s">
        <v>259</v>
      </c>
      <c r="G8" s="149" t="s">
        <v>260</v>
      </c>
      <c r="H8" s="149" t="s">
        <v>261</v>
      </c>
      <c r="I8" s="149">
        <v>177325</v>
      </c>
      <c r="J8" s="149" t="s">
        <v>273</v>
      </c>
      <c r="K8" s="149">
        <v>177325</v>
      </c>
      <c r="L8" s="149" t="s">
        <v>263</v>
      </c>
      <c r="M8" s="149" t="s">
        <v>264</v>
      </c>
      <c r="N8" s="149">
        <v>64361</v>
      </c>
      <c r="O8" s="149" t="s">
        <v>277</v>
      </c>
      <c r="P8" s="149">
        <v>522328</v>
      </c>
      <c r="Q8" s="149" t="s">
        <v>278</v>
      </c>
      <c r="R8" s="149" t="s">
        <v>267</v>
      </c>
      <c r="S8" s="149" t="s">
        <v>279</v>
      </c>
      <c r="T8" s="149" t="s">
        <v>279</v>
      </c>
      <c r="U8" s="149" t="s">
        <v>269</v>
      </c>
      <c r="V8" s="149" t="s">
        <v>270</v>
      </c>
      <c r="W8" s="149">
        <v>0</v>
      </c>
      <c r="X8" s="149" t="s">
        <v>271</v>
      </c>
      <c r="Y8" s="149">
        <v>355683194</v>
      </c>
      <c r="Z8" s="149" t="s">
        <v>317</v>
      </c>
      <c r="AA8" s="149" t="s">
        <v>318</v>
      </c>
      <c r="AB8" s="150">
        <v>52000</v>
      </c>
      <c r="AC8" s="149" t="s">
        <v>300</v>
      </c>
      <c r="AD8" s="149">
        <v>24</v>
      </c>
      <c r="AE8" s="149" t="s">
        <v>319</v>
      </c>
      <c r="AF8" s="149" t="s">
        <v>320</v>
      </c>
      <c r="AG8" s="149" t="s">
        <v>321</v>
      </c>
      <c r="AH8" s="149" t="s">
        <v>304</v>
      </c>
      <c r="AI8" s="149" t="s">
        <v>322</v>
      </c>
      <c r="AJ8" s="150">
        <v>2780</v>
      </c>
      <c r="AK8" s="150">
        <v>2780</v>
      </c>
      <c r="AL8" s="149" t="s">
        <v>323</v>
      </c>
      <c r="AM8" s="150">
        <v>38944.78</v>
      </c>
      <c r="AN8" s="150">
        <v>13875.22</v>
      </c>
      <c r="AO8" s="150">
        <v>52820</v>
      </c>
      <c r="AP8" s="150">
        <v>13055.22</v>
      </c>
      <c r="AQ8" s="150">
        <v>864.78</v>
      </c>
      <c r="AR8" s="150">
        <v>13920</v>
      </c>
      <c r="AS8" s="150">
        <v>13055.22</v>
      </c>
      <c r="AT8" s="150">
        <v>864.78</v>
      </c>
      <c r="AU8" s="150">
        <v>13920</v>
      </c>
      <c r="AV8" s="149">
        <v>28</v>
      </c>
      <c r="AW8" s="149">
        <v>244</v>
      </c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44" t="s">
        <v>344</v>
      </c>
      <c r="BI8" s="130" t="s">
        <v>100</v>
      </c>
      <c r="BJ8" s="143">
        <v>45844</v>
      </c>
      <c r="BK8" s="132" t="s">
        <v>103</v>
      </c>
      <c r="BL8" s="130" t="s">
        <v>108</v>
      </c>
      <c r="BM8" s="133" t="s">
        <v>181</v>
      </c>
      <c r="BN8" s="132" t="s">
        <v>223</v>
      </c>
      <c r="BO8" s="132"/>
      <c r="BP8" s="134"/>
      <c r="BQ8" s="135"/>
    </row>
    <row r="9" spans="1:69" hidden="1" x14ac:dyDescent="0.35">
      <c r="A9" s="137">
        <v>5</v>
      </c>
      <c r="B9" s="149" t="s">
        <v>256</v>
      </c>
      <c r="C9" s="149" t="s">
        <v>257</v>
      </c>
      <c r="D9" s="149" t="s">
        <v>258</v>
      </c>
      <c r="E9" s="149" t="s">
        <v>259</v>
      </c>
      <c r="F9" s="149" t="s">
        <v>259</v>
      </c>
      <c r="G9" s="149" t="s">
        <v>260</v>
      </c>
      <c r="H9" s="149" t="s">
        <v>261</v>
      </c>
      <c r="I9" s="149">
        <v>41191</v>
      </c>
      <c r="J9" s="149" t="s">
        <v>261</v>
      </c>
      <c r="K9" s="149">
        <v>41191</v>
      </c>
      <c r="L9" s="149" t="s">
        <v>280</v>
      </c>
      <c r="M9" s="149" t="s">
        <v>281</v>
      </c>
      <c r="N9" s="149">
        <v>64230</v>
      </c>
      <c r="O9" s="149" t="s">
        <v>282</v>
      </c>
      <c r="P9" s="149">
        <v>93064</v>
      </c>
      <c r="Q9" s="149" t="s">
        <v>283</v>
      </c>
      <c r="R9" s="149" t="s">
        <v>267</v>
      </c>
      <c r="S9" s="149" t="s">
        <v>284</v>
      </c>
      <c r="T9" s="149" t="s">
        <v>284</v>
      </c>
      <c r="U9" s="149" t="s">
        <v>285</v>
      </c>
      <c r="V9" s="149" t="s">
        <v>286</v>
      </c>
      <c r="W9" s="149">
        <v>541</v>
      </c>
      <c r="X9" s="149" t="s">
        <v>271</v>
      </c>
      <c r="Y9" s="149">
        <v>355360260</v>
      </c>
      <c r="Z9" s="149" t="s">
        <v>324</v>
      </c>
      <c r="AA9" s="149" t="s">
        <v>325</v>
      </c>
      <c r="AB9" s="150">
        <v>63000</v>
      </c>
      <c r="AC9" s="149" t="s">
        <v>326</v>
      </c>
      <c r="AD9" s="149">
        <v>24</v>
      </c>
      <c r="AE9" s="149" t="s">
        <v>311</v>
      </c>
      <c r="AF9" s="149" t="s">
        <v>327</v>
      </c>
      <c r="AG9" s="149" t="s">
        <v>328</v>
      </c>
      <c r="AH9" s="149" t="s">
        <v>329</v>
      </c>
      <c r="AI9" s="149" t="s">
        <v>330</v>
      </c>
      <c r="AJ9" s="150">
        <v>3360</v>
      </c>
      <c r="AK9" s="150">
        <v>3360</v>
      </c>
      <c r="AL9" s="149" t="s">
        <v>331</v>
      </c>
      <c r="AM9" s="150">
        <v>51981.31</v>
      </c>
      <c r="AN9" s="150">
        <v>18578.689999999999</v>
      </c>
      <c r="AO9" s="150">
        <v>70560</v>
      </c>
      <c r="AP9" s="150">
        <v>11018.69</v>
      </c>
      <c r="AQ9" s="150">
        <v>507.31</v>
      </c>
      <c r="AR9" s="150">
        <v>11526</v>
      </c>
      <c r="AS9" s="150">
        <v>11018.69</v>
      </c>
      <c r="AT9" s="150">
        <v>507.31</v>
      </c>
      <c r="AU9" s="150">
        <v>11526</v>
      </c>
      <c r="AV9" s="149">
        <v>28</v>
      </c>
      <c r="AW9" s="149">
        <v>182</v>
      </c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44" t="s">
        <v>344</v>
      </c>
      <c r="BI9" s="130" t="s">
        <v>100</v>
      </c>
      <c r="BJ9" s="143">
        <v>45844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135"/>
    </row>
    <row r="10" spans="1:69" hidden="1" x14ac:dyDescent="0.35">
      <c r="A10" s="137">
        <v>6</v>
      </c>
      <c r="B10" s="149" t="s">
        <v>256</v>
      </c>
      <c r="C10" s="149" t="s">
        <v>257</v>
      </c>
      <c r="D10" s="149" t="s">
        <v>258</v>
      </c>
      <c r="E10" s="149" t="s">
        <v>259</v>
      </c>
      <c r="F10" s="149" t="s">
        <v>259</v>
      </c>
      <c r="G10" s="149" t="s">
        <v>260</v>
      </c>
      <c r="H10" s="149" t="s">
        <v>261</v>
      </c>
      <c r="I10" s="149">
        <v>176218</v>
      </c>
      <c r="J10" s="149" t="s">
        <v>261</v>
      </c>
      <c r="K10" s="149">
        <v>176218</v>
      </c>
      <c r="L10" s="149" t="s">
        <v>287</v>
      </c>
      <c r="M10" s="149" t="s">
        <v>288</v>
      </c>
      <c r="N10" s="149">
        <v>64289</v>
      </c>
      <c r="O10" s="149" t="s">
        <v>289</v>
      </c>
      <c r="P10" s="149">
        <v>459884</v>
      </c>
      <c r="Q10" s="149" t="s">
        <v>290</v>
      </c>
      <c r="R10" s="149" t="s">
        <v>267</v>
      </c>
      <c r="S10" s="149" t="s">
        <v>291</v>
      </c>
      <c r="T10" s="149" t="s">
        <v>291</v>
      </c>
      <c r="U10" s="149" t="s">
        <v>285</v>
      </c>
      <c r="V10" s="149" t="s">
        <v>270</v>
      </c>
      <c r="W10" s="149">
        <v>0</v>
      </c>
      <c r="X10" s="149" t="s">
        <v>271</v>
      </c>
      <c r="Y10" s="149">
        <v>356173547</v>
      </c>
      <c r="Z10" s="149" t="s">
        <v>332</v>
      </c>
      <c r="AA10" s="149" t="s">
        <v>333</v>
      </c>
      <c r="AB10" s="150">
        <v>42000</v>
      </c>
      <c r="AC10" s="149" t="s">
        <v>326</v>
      </c>
      <c r="AD10" s="149">
        <v>24</v>
      </c>
      <c r="AE10" s="149" t="s">
        <v>301</v>
      </c>
      <c r="AF10" s="149" t="s">
        <v>302</v>
      </c>
      <c r="AG10" s="149" t="s">
        <v>334</v>
      </c>
      <c r="AH10" s="149" t="s">
        <v>304</v>
      </c>
      <c r="AI10" s="149" t="s">
        <v>335</v>
      </c>
      <c r="AJ10" s="150">
        <v>2240</v>
      </c>
      <c r="AK10" s="150">
        <v>2240</v>
      </c>
      <c r="AL10" s="149" t="s">
        <v>336</v>
      </c>
      <c r="AM10" s="150">
        <v>33149.050000000003</v>
      </c>
      <c r="AN10" s="150">
        <v>11650.95</v>
      </c>
      <c r="AO10" s="150">
        <v>44800</v>
      </c>
      <c r="AP10" s="150">
        <v>8850.9500000000007</v>
      </c>
      <c r="AQ10" s="150">
        <v>472.05</v>
      </c>
      <c r="AR10" s="150">
        <v>9323</v>
      </c>
      <c r="AS10" s="150">
        <v>8850.9500000000007</v>
      </c>
      <c r="AT10" s="150">
        <v>472.05</v>
      </c>
      <c r="AU10" s="150">
        <v>9323</v>
      </c>
      <c r="AV10" s="149">
        <v>28</v>
      </c>
      <c r="AW10" s="149">
        <v>182</v>
      </c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44" t="s">
        <v>344</v>
      </c>
      <c r="BI10" s="130" t="s">
        <v>100</v>
      </c>
      <c r="BJ10" s="143">
        <v>45844</v>
      </c>
      <c r="BK10" s="132" t="s">
        <v>104</v>
      </c>
      <c r="BL10" s="130" t="s">
        <v>109</v>
      </c>
      <c r="BM10" s="133" t="s">
        <v>181</v>
      </c>
      <c r="BN10" s="132" t="s">
        <v>223</v>
      </c>
      <c r="BO10" s="132"/>
      <c r="BP10" s="134"/>
      <c r="BQ10" s="135"/>
    </row>
    <row r="11" spans="1:69" x14ac:dyDescent="0.35">
      <c r="A11" s="137">
        <v>7</v>
      </c>
      <c r="B11" s="149" t="s">
        <v>256</v>
      </c>
      <c r="C11" s="149" t="s">
        <v>257</v>
      </c>
      <c r="D11" s="149" t="s">
        <v>258</v>
      </c>
      <c r="E11" s="149" t="s">
        <v>259</v>
      </c>
      <c r="F11" s="149" t="s">
        <v>259</v>
      </c>
      <c r="G11" s="149" t="s">
        <v>260</v>
      </c>
      <c r="H11" s="149" t="s">
        <v>261</v>
      </c>
      <c r="I11" s="149">
        <v>41204</v>
      </c>
      <c r="J11" s="149" t="s">
        <v>292</v>
      </c>
      <c r="K11" s="149">
        <v>41204</v>
      </c>
      <c r="L11" s="149" t="s">
        <v>280</v>
      </c>
      <c r="M11" s="149" t="s">
        <v>281</v>
      </c>
      <c r="N11" s="149">
        <v>64334</v>
      </c>
      <c r="O11" s="149" t="s">
        <v>293</v>
      </c>
      <c r="P11" s="149">
        <v>93188</v>
      </c>
      <c r="Q11" s="149" t="s">
        <v>294</v>
      </c>
      <c r="R11" s="149" t="s">
        <v>267</v>
      </c>
      <c r="S11" s="149" t="s">
        <v>295</v>
      </c>
      <c r="T11" s="149" t="s">
        <v>295</v>
      </c>
      <c r="U11" s="149" t="s">
        <v>296</v>
      </c>
      <c r="V11" s="149" t="s">
        <v>270</v>
      </c>
      <c r="W11" s="149">
        <v>0</v>
      </c>
      <c r="X11" s="149" t="s">
        <v>297</v>
      </c>
      <c r="Y11" s="149">
        <v>354759692</v>
      </c>
      <c r="Z11" s="149" t="s">
        <v>337</v>
      </c>
      <c r="AA11" s="149" t="s">
        <v>315</v>
      </c>
      <c r="AB11" s="150">
        <v>73000</v>
      </c>
      <c r="AC11" s="149" t="s">
        <v>338</v>
      </c>
      <c r="AD11" s="149">
        <v>24</v>
      </c>
      <c r="AE11" s="149" t="s">
        <v>339</v>
      </c>
      <c r="AF11" s="149" t="s">
        <v>340</v>
      </c>
      <c r="AG11" s="149" t="s">
        <v>341</v>
      </c>
      <c r="AH11" s="149" t="s">
        <v>329</v>
      </c>
      <c r="AI11" s="149" t="s">
        <v>342</v>
      </c>
      <c r="AJ11" s="150">
        <v>3900</v>
      </c>
      <c r="AK11" s="150">
        <v>3900</v>
      </c>
      <c r="AL11" s="149" t="s">
        <v>343</v>
      </c>
      <c r="AM11" s="150">
        <v>65382.64</v>
      </c>
      <c r="AN11" s="150">
        <v>21247.360000000001</v>
      </c>
      <c r="AO11" s="150">
        <v>86630</v>
      </c>
      <c r="AP11" s="150">
        <v>7617.36</v>
      </c>
      <c r="AQ11" s="150">
        <v>87.64</v>
      </c>
      <c r="AR11" s="150">
        <v>7705</v>
      </c>
      <c r="AS11" s="150">
        <v>7617.36</v>
      </c>
      <c r="AT11" s="150">
        <v>87.64</v>
      </c>
      <c r="AU11" s="150">
        <v>7705</v>
      </c>
      <c r="AV11" s="149">
        <v>26</v>
      </c>
      <c r="AW11" s="149">
        <v>94</v>
      </c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44" t="s">
        <v>344</v>
      </c>
      <c r="BI11" s="130" t="s">
        <v>100</v>
      </c>
      <c r="BJ11" s="143">
        <v>45844</v>
      </c>
      <c r="BK11" s="132" t="s">
        <v>104</v>
      </c>
      <c r="BL11" s="130" t="s">
        <v>109</v>
      </c>
      <c r="BM11" s="133" t="s">
        <v>180</v>
      </c>
      <c r="BN11" s="132" t="s">
        <v>221</v>
      </c>
      <c r="BO11" s="132">
        <v>3900</v>
      </c>
      <c r="BP11" s="134" t="s">
        <v>182</v>
      </c>
      <c r="BQ11" s="151" t="s">
        <v>345</v>
      </c>
    </row>
    <row r="12" spans="1:69" ht="26" hidden="1" x14ac:dyDescent="0.35">
      <c r="A12" s="137">
        <v>8</v>
      </c>
      <c r="B12" s="153" t="s">
        <v>256</v>
      </c>
      <c r="C12" s="153" t="s">
        <v>257</v>
      </c>
      <c r="D12" s="153" t="s">
        <v>258</v>
      </c>
      <c r="E12" s="153" t="s">
        <v>259</v>
      </c>
      <c r="F12" s="153" t="s">
        <v>259</v>
      </c>
      <c r="G12" s="153" t="s">
        <v>260</v>
      </c>
      <c r="H12" s="153" t="s">
        <v>261</v>
      </c>
      <c r="I12" s="153">
        <v>41191</v>
      </c>
      <c r="J12" s="153" t="s">
        <v>261</v>
      </c>
      <c r="K12" s="153">
        <v>41191</v>
      </c>
      <c r="L12" s="153" t="s">
        <v>287</v>
      </c>
      <c r="M12" s="153" t="s">
        <v>288</v>
      </c>
      <c r="N12" s="153">
        <v>64386</v>
      </c>
      <c r="O12" s="153" t="s">
        <v>358</v>
      </c>
      <c r="P12" s="153">
        <v>855867</v>
      </c>
      <c r="Q12" s="153" t="s">
        <v>359</v>
      </c>
      <c r="R12" s="153" t="s">
        <v>267</v>
      </c>
      <c r="S12" s="153" t="s">
        <v>360</v>
      </c>
      <c r="T12" s="153" t="s">
        <v>360</v>
      </c>
      <c r="U12" s="153" t="s">
        <v>296</v>
      </c>
      <c r="V12" s="153" t="s">
        <v>270</v>
      </c>
      <c r="W12" s="153">
        <v>0</v>
      </c>
      <c r="X12" s="153" t="s">
        <v>361</v>
      </c>
      <c r="Y12" s="153">
        <v>359594548</v>
      </c>
      <c r="Z12" s="153" t="s">
        <v>368</v>
      </c>
      <c r="AA12" s="153" t="s">
        <v>369</v>
      </c>
      <c r="AB12" s="154">
        <v>65000</v>
      </c>
      <c r="AC12" s="153" t="s">
        <v>326</v>
      </c>
      <c r="AD12" s="153">
        <v>24</v>
      </c>
      <c r="AE12" s="153" t="s">
        <v>370</v>
      </c>
      <c r="AF12" s="153" t="s">
        <v>371</v>
      </c>
      <c r="AG12" s="153" t="s">
        <v>372</v>
      </c>
      <c r="AH12" s="153" t="s">
        <v>304</v>
      </c>
      <c r="AI12" s="153" t="s">
        <v>373</v>
      </c>
      <c r="AJ12" s="154">
        <v>3460</v>
      </c>
      <c r="AK12" s="154">
        <v>3460</v>
      </c>
      <c r="AL12" s="153" t="s">
        <v>374</v>
      </c>
      <c r="AM12" s="154">
        <v>23855.5</v>
      </c>
      <c r="AN12" s="154">
        <v>10744.5</v>
      </c>
      <c r="AO12" s="154">
        <v>34600</v>
      </c>
      <c r="AP12" s="154">
        <v>41144.5</v>
      </c>
      <c r="AQ12" s="154">
        <v>6620.5</v>
      </c>
      <c r="AR12" s="154">
        <v>47765</v>
      </c>
      <c r="AS12" s="154">
        <v>2483.52</v>
      </c>
      <c r="AT12" s="154">
        <v>976.48</v>
      </c>
      <c r="AU12" s="154">
        <v>3460</v>
      </c>
      <c r="AV12" s="153">
        <v>11</v>
      </c>
      <c r="AW12" s="153">
        <v>1</v>
      </c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55" t="s">
        <v>380</v>
      </c>
      <c r="BI12" s="130" t="s">
        <v>100</v>
      </c>
      <c r="BJ12" s="131">
        <v>46223</v>
      </c>
      <c r="BK12" s="132" t="s">
        <v>104</v>
      </c>
      <c r="BL12" s="130" t="s">
        <v>109</v>
      </c>
      <c r="BM12" s="133" t="s">
        <v>180</v>
      </c>
      <c r="BN12" s="132" t="s">
        <v>222</v>
      </c>
      <c r="BO12" s="132"/>
      <c r="BP12" s="134"/>
      <c r="BQ12" s="69"/>
    </row>
    <row r="13" spans="1:69" ht="26" hidden="1" x14ac:dyDescent="0.35">
      <c r="A13" s="137">
        <v>9</v>
      </c>
      <c r="B13" s="153" t="s">
        <v>256</v>
      </c>
      <c r="C13" s="153" t="s">
        <v>257</v>
      </c>
      <c r="D13" s="153" t="s">
        <v>258</v>
      </c>
      <c r="E13" s="153" t="s">
        <v>259</v>
      </c>
      <c r="F13" s="153" t="s">
        <v>259</v>
      </c>
      <c r="G13" s="153" t="s">
        <v>260</v>
      </c>
      <c r="H13" s="153" t="s">
        <v>261</v>
      </c>
      <c r="I13" s="153">
        <v>41202</v>
      </c>
      <c r="J13" s="153" t="s">
        <v>362</v>
      </c>
      <c r="K13" s="153">
        <v>41202</v>
      </c>
      <c r="L13" s="153" t="s">
        <v>363</v>
      </c>
      <c r="M13" s="153" t="s">
        <v>364</v>
      </c>
      <c r="N13" s="153">
        <v>64389</v>
      </c>
      <c r="O13" s="153" t="s">
        <v>365</v>
      </c>
      <c r="P13" s="153">
        <v>596903</v>
      </c>
      <c r="Q13" s="153" t="s">
        <v>366</v>
      </c>
      <c r="R13" s="153" t="s">
        <v>267</v>
      </c>
      <c r="S13" s="153" t="s">
        <v>367</v>
      </c>
      <c r="T13" s="153" t="s">
        <v>367</v>
      </c>
      <c r="U13" s="153" t="s">
        <v>296</v>
      </c>
      <c r="V13" s="153" t="s">
        <v>270</v>
      </c>
      <c r="W13" s="153">
        <v>0</v>
      </c>
      <c r="X13" s="153" t="s">
        <v>361</v>
      </c>
      <c r="Y13" s="153">
        <v>359600711</v>
      </c>
      <c r="Z13" s="153" t="s">
        <v>375</v>
      </c>
      <c r="AA13" s="153" t="s">
        <v>376</v>
      </c>
      <c r="AB13" s="154">
        <v>65000</v>
      </c>
      <c r="AC13" s="153" t="s">
        <v>338</v>
      </c>
      <c r="AD13" s="153">
        <v>24</v>
      </c>
      <c r="AE13" s="153" t="s">
        <v>370</v>
      </c>
      <c r="AF13" s="153" t="s">
        <v>377</v>
      </c>
      <c r="AG13" s="153" t="s">
        <v>378</v>
      </c>
      <c r="AH13" s="153" t="s">
        <v>304</v>
      </c>
      <c r="AI13" s="153" t="s">
        <v>373</v>
      </c>
      <c r="AJ13" s="154">
        <v>3460</v>
      </c>
      <c r="AK13" s="154">
        <v>3460</v>
      </c>
      <c r="AL13" s="153" t="s">
        <v>379</v>
      </c>
      <c r="AM13" s="154">
        <v>26393.23</v>
      </c>
      <c r="AN13" s="154">
        <v>11666.77</v>
      </c>
      <c r="AO13" s="154">
        <v>38060</v>
      </c>
      <c r="AP13" s="154">
        <v>38606.769999999997</v>
      </c>
      <c r="AQ13" s="154">
        <v>5627.23</v>
      </c>
      <c r="AR13" s="154">
        <v>44234</v>
      </c>
      <c r="AS13" s="154">
        <v>0</v>
      </c>
      <c r="AT13" s="154">
        <v>0</v>
      </c>
      <c r="AU13" s="154">
        <v>0</v>
      </c>
      <c r="AV13" s="153">
        <v>11</v>
      </c>
      <c r="AW13" s="153">
        <v>0</v>
      </c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55" t="s">
        <v>380</v>
      </c>
      <c r="BI13" s="130" t="s">
        <v>100</v>
      </c>
      <c r="BJ13" s="131">
        <v>46223</v>
      </c>
      <c r="BK13" s="132" t="s">
        <v>104</v>
      </c>
      <c r="BL13" s="130" t="s">
        <v>109</v>
      </c>
      <c r="BM13" s="133" t="s">
        <v>180</v>
      </c>
      <c r="BN13" s="132" t="s">
        <v>222</v>
      </c>
      <c r="BO13" s="132"/>
      <c r="BP13" s="134"/>
      <c r="BQ13" s="69"/>
    </row>
    <row r="14" spans="1:69" hidden="1" x14ac:dyDescent="0.35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1">
    <cfRule type="duplicateValues" dxfId="1" priority="2"/>
  </conditionalFormatting>
  <conditionalFormatting sqref="Y12:Y13">
    <cfRule type="duplicateValues" dxfId="0" priority="1"/>
  </conditionalFormatting>
  <dataValidations count="7">
    <dataValidation type="custom" allowBlank="1" showInputMessage="1" showErrorMessage="1" error="Enter Valid Date" sqref="BJ12:BJ6003" xr:uid="{35B2AABC-2FCB-4E70-A444-93C43474D1A7}">
      <formula1>ISNUMBER(BJ12) * (BJ12&gt;=DATE(2023,10,1)) * (BJ12&lt;=DATE(2031,12,31)) * (INT(BJ12)=BJ12)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2026-07-21T11:15:55Z</dcterms:modified>
</cp:coreProperties>
</file>