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eswar-3-FN25-26-00813\"/>
    </mc:Choice>
  </mc:AlternateContent>
  <xr:revisionPtr revIDLastSave="0" documentId="13_ncr:1_{C4C7E319-6A78-4F1C-88C5-12ACA267AC3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0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<sst xmlns="http://schemas.openxmlformats.org/spreadsheetml/2006/main" count="490" uniqueCount="326">
  <si>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</si>
  <si>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</si>
  <si>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</si>
  <si>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</si>
  <si>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</si>
  <si>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</si>
  <si>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</si>
  <si>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</si>
  <si>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</si>
  <si>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</si>
  <si>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</si>
  <si>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</si>
  <si>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</si>
  <si>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</si>
  <si>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</si>
  <si>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</si>
  <si>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</si>
  <si>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</si>
  <si>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</si>
  <si>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</si>
  <si>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</si>
  <si>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</si>
  <si>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</si>
  <si>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</si>
  <si>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</si>
  <si>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</si>
  <si>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</si>
  <si>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</si>
  <si>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</si>
  <si>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</si>
  <si>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</si>
  <si>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</si>
  <si>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</si>
  <si>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</si>
  <si>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</si>
  <si>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</si>
  <si>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</si>
  <si>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</si>
  <si>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</si>
  <si>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</si>
  <si>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</si>
  <si>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</si>
  <si>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</si>
  <si>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</si>
  <si>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</si>
  <si>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</si>
  <si>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</si>
  <si>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</si>
  <si>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</si>
  <si>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</si>
  <si>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</si>
  <si>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</si>
  <si>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</si>
  <si>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</si>
  <si>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</si>
  <si>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</si>
  <si>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</si>
  <si>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</si>
  <si>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</si>
  <si>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</si>
  <si>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</si>
  <si>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</si>
  <si>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</si>
  <si>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</si>
  <si>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</si>
  <si>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</si>
  <si>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</si>
  <si>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</si>
  <si>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</si>
  <si>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</si>
  <si>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</si>
  <si>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</si>
  <si>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</si>
  <si>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</si>
  <si>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</si>
  <si>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</si>
  <si>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</si>
  <si>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</si>
  <si>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</si>
  <si>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</si>
  <si>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</si>
  <si>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</si>
  <si>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</si>
  <si>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</si>
  <si>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</si>
  <si>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</si>
  <si>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</si>
  <si>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</si>
  <si>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</si>
  <si>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</si>
  <si>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</si>
  <si>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</si>
  <si>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</si>
  <si>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</si>
  <si>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</si>
  <si>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</si>
  <si>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</si>
  <si>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</si>
  <si>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</si>
  <si>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</si>
  <si>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</si>
  <si>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</si>
  <si>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</si>
  <si>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</si>
  <si>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</si>
  <si>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</si>
  <si>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</si>
  <si>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</si>
  <si>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</si>
  <si>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</si>
  <si>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</si>
  <si>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</si>
  <si>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</si>
  <si>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</si>
  <si>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</si>
  <si>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</si>
  <si>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</si>
  <si>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</si>
  <si>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</si>
  <si>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</si>
  <si>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</si>
  <si>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</si>
  <si>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</si>
  <si>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</si>
  <si>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</si>
  <si>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</si>
  <si>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</si>
  <si>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</si>
  <si>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</si>
  <si>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</si>
  <si>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</si>
  <si>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</si>
  <si>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</si>
  <si>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</si>
  <si>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</si>
  <si>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</si>
  <si>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</si>
  <si>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</si>
  <si>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</si>
  <si>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</si>
  <si>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</si>
  <si>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</si>
  <si>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</si>
  <si>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</si>
  <si>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</si>
  <si>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</si>
  <si>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</si>
  <si>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</si>
  <si>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</si>
  <si>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</si>
  <si>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</si>
  <si>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</si>
  <si>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</si>
  <si>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</si>
  <si>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</si>
  <si>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</si>
  <si>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</si>
  <si>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</si>
  <si>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</si>
  <si>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</si>
  <si>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</si>
  <si>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</si>
  <si>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</si>
  <si>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</si>
  <si>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</si>
  <si>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</si>
  <si>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</si>
  <si>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</si>
  <si>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</si>
  <si>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</si>
  <si>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</si>
  <si>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</si>
  <si>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</si>
  <si>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</si>
  <si>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</si>
  <si>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</si>
  <si>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</si>
  <si>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</si>
  <si>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</si>
  <si>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</si>
  <si>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</si>
  <si>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</si>
  <si>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</si>
  <si>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</si>
  <si>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</si>
  <si>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</si>
  <si>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</si>
  <si>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</si>
  <si>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</si>
  <si>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</si>
  <si>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</si>
  <si>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</si>
  <si>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</si>
  <si>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</si>
  <si>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</si>
  <si>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</si>
  <si>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</si>
  <si>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</si>
  <si>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</si>
  <si>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</si>
  <si>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</si>
  <si>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</si>
  <si>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</si>
  <si>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</si>
  <si>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</si>
  <si>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</si>
  <si>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</si>
  <si>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</si>
  <si>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</si>
  <si>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</si>
  <si>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</si>
  <si>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</si>
  <si>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</si>
  <si>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</si>
  <si>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</si>
  <si>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</si>
  <si>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</si>
  <si>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</si>
  <si>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</si>
  <si>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</si>
  <si>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</si>
  <si>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</si>
  <si>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</si>
  <si>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</si>
  <si>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</si>
  <si>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</si>
  <si>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</si>
  <si>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</si>
  <si>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</si>
  <si>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</si>
  <si>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</si>
  <si>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</si>
  <si>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</si>
  <si>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</si>
  <si>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</si>
  <si>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</si>
  <si>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</si>
  <si>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</si>
  <si>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</si>
  <si>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</si>
  <si>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</si>
  <si>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</si>
  <si>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</si>
  <si>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</si>
  <si>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</si>
  <si>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</si>
  <si>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</si>
  <si>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</si>
  <si>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</si>
  <si>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</si>
  <si>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</si>
  <si>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</si>
  <si>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ORGL0637</t>
  </si>
  <si>
    <t>Bhubaneshwar-3</t>
  </si>
  <si>
    <t>BADAKHALAGHNA</t>
  </si>
  <si>
    <t>SF0094883</t>
  </si>
  <si>
    <t>Niranjan Sahoo</t>
  </si>
  <si>
    <t>BADAKHALAGHNA C1</t>
  </si>
  <si>
    <t>mahakal C1 G1</t>
  </si>
  <si>
    <t>Chetana</t>
  </si>
  <si>
    <t>SSF3991780</t>
  </si>
  <si>
    <t>SC</t>
  </si>
  <si>
    <t>HINDU</t>
  </si>
  <si>
    <t>Agriculture &amp; Farming</t>
  </si>
  <si>
    <t>AMBIKA MALLICK</t>
  </si>
  <si>
    <t>20-Jun-2023</t>
  </si>
  <si>
    <t>WED</t>
  </si>
  <si>
    <t>1</t>
  </si>
  <si>
    <t>1 Yrs</t>
  </si>
  <si>
    <t>20 Jun 2023</t>
  </si>
  <si>
    <t>&lt;= 2 Years</t>
  </si>
  <si>
    <t>04-Aug-2023</t>
  </si>
  <si>
    <t>22-Apr-2025</t>
  </si>
  <si>
    <t>Open</t>
  </si>
  <si>
    <t>07-May-2025</t>
  </si>
  <si>
    <t>Unnati</t>
  </si>
  <si>
    <t>08-Feb-2024</t>
  </si>
  <si>
    <t>0</t>
  </si>
  <si>
    <t>06-Mar-2024</t>
  </si>
  <si>
    <t>03-Jul-2024</t>
  </si>
  <si>
    <t>URADA</t>
  </si>
  <si>
    <t>URADA C1</t>
  </si>
  <si>
    <t>JAY SRI RAM C1 G1</t>
  </si>
  <si>
    <t>SID951374783681</t>
  </si>
  <si>
    <t>GENERAL</t>
  </si>
  <si>
    <t>BABITA BEHERA</t>
  </si>
  <si>
    <t>29-Apr-2024</t>
  </si>
  <si>
    <t>TUE</t>
  </si>
  <si>
    <t>4</t>
  </si>
  <si>
    <t>6 Yrs</t>
  </si>
  <si>
    <t>24 Feb 2021</t>
  </si>
  <si>
    <t>&gt; 4 to 6 Years</t>
  </si>
  <si>
    <t>05-Jun-2024</t>
  </si>
  <si>
    <t>Gandar Pur</t>
  </si>
  <si>
    <t>137</t>
  </si>
  <si>
    <t>river side 137 G1</t>
  </si>
  <si>
    <t>SID951373219655</t>
  </si>
  <si>
    <t>AMRITA PADHIHARY</t>
  </si>
  <si>
    <t>27-Jun-2024</t>
  </si>
  <si>
    <t>Fri</t>
  </si>
  <si>
    <t>5</t>
  </si>
  <si>
    <t>7 Yrs</t>
  </si>
  <si>
    <t>08 Oct 2020</t>
  </si>
  <si>
    <t>&gt; 6 to 10 Years</t>
  </si>
  <si>
    <t>09-Aug-2024</t>
  </si>
  <si>
    <t>27-May-2025</t>
  </si>
  <si>
    <t>Soubhagya Samantaray/SF0059895</t>
  </si>
  <si>
    <t>FN25-26-00813</t>
  </si>
  <si>
    <t>Cash misappropriation not identified as per loan card.</t>
  </si>
  <si>
    <t>LO/Laxmikanta Sahoo/SF0055013 has collected Rs.30,000/- on dt-12.02.24 for Loan amount recollected but Concern LO remmited at branch also posted Rs.10,400/- (EMI-2080/- for Mar, Apr, May, Jun &amp; Jul'24) &amp; rest amount Rs.19,600/- not posted.</t>
  </si>
  <si>
    <t>Closed</t>
  </si>
  <si>
    <t>LO/Laxmikanta Sahoo/SF0055013 has collected Rs.3050/- on dt-08.04.24 but not remmited at branch.</t>
  </si>
  <si>
    <t>Borrower does not know her Loan converted to Biswas, So she paid Previous loan EMI-3050/- for 24months but now Loan outstanding shown for new loan. (Borrower deny to provide written statement).</t>
  </si>
  <si>
    <t>LO/Laxmikanta Sahoo/SF0055013 has collected Rs.2780/- on dt-03.07.24 but not remmited at branch.</t>
  </si>
  <si>
    <t>Laxmikanta Sahoo</t>
  </si>
  <si>
    <t>SF0055013</t>
  </si>
  <si>
    <t>Loan Officer</t>
  </si>
  <si>
    <t>No Action Taken</t>
  </si>
  <si>
    <t>Business</t>
  </si>
  <si>
    <t>Abhimanyu Raut/SF0013746</t>
  </si>
  <si>
    <t>Bhagaban Swain
/SF0097828</t>
  </si>
  <si>
    <t>Santosh Kumar Sahoo/SF0071004</t>
  </si>
  <si>
    <t>Sanjaya Kumar Sahoo/SF0070624</t>
  </si>
  <si>
    <t>Terminated</t>
  </si>
  <si>
    <t>Completed-Report Submitted</t>
  </si>
  <si>
    <t>During CLV we have observed cash misappropriation with Amt.35,830/- against LO/Laxmikanta Sahoo/SF0055013.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</si>
</sst>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ORGL0637</v>
      </c>
      <c r="D5" s="63" t="str">
        <f>IF('Physical Cash at Safe'!D28="Yes", 'Physical Cash at Safe'!A4, 'Borrower Wise Details'!C5)</f>
        <v>Bhubaneshwar-3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45805</v>
      </c>
      <c r="H5" s="107" t="s">
        <v>318</v>
      </c>
      <c r="I5" s="61">
        <v>45806</v>
      </c>
      <c r="J5" s="74" t="str">
        <f>IF('Physical Cash at Safe'!D28="Yes",'Physical Cash at Safe'!E28,IF('Borrower Wise Details'!D5&lt;&gt;"",'Borrower Wise Details'!D5,""))</f>
        <v>FN25-26-00813</v>
      </c>
      <c r="K5" s="81">
        <v>1</v>
      </c>
      <c r="L5" s="82">
        <v>30000</v>
      </c>
      <c r="M5" s="82">
        <v>10400</v>
      </c>
      <c r="N5" s="82" t="s">
        <v>319</v>
      </c>
      <c r="O5" s="82" t="s">
        <v>320</v>
      </c>
      <c r="P5" s="82" t="s">
        <v>321</v>
      </c>
      <c r="Q5" s="82" t="s">
        <v>322</v>
      </c>
      <c r="R5" s="75" t="str">
        <f>IF('Physical Cash at Safe'!$D$28="Yes", 'Physical Cash at Safe'!$A$28, IF('Borrower Wise Details'!F5&lt;&gt;"", 'Borrower Wise Details'!F5, ""))</f>
        <v>Laxmikanta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SF0055013</v>
      </c>
      <c r="U5" s="77" t="s">
        <v>323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324</v>
      </c>
      <c r="Z5" s="61">
        <v>45810</v>
      </c>
      <c r="AA5" s="61">
        <v>45818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35830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10400</v>
      </c>
      <c r="AE5" s="126">
        <f>IF(AND(AC5="", AD5=""), "", IF(AD5="", AC5, AC5 - IF(ISNUMBER(AD5), AD5, 0)))</f>
        <v>25430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45819</v>
      </c>
      <c r="AH5" s="70" t="s">
        <v>325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ORGL0637</v>
      </c>
      <c r="C5" s="50" t="str">
        <f>IF('Fraud Investigation Report'!D5="", "", 'Fraud Investigation Report'!D5)</f>
        <v>Bhubaneshwar-3</v>
      </c>
      <c r="D5" s="68" t="str">
        <f>IF(OR('Fraud Investigation Report'!R5="", 'Fraud Investigation Report'!R5=0), "", 'Fraud Investigation Report'!R5)</f>
        <v>Laxmikanta Sahoo</v>
      </c>
      <c r="E5" s="68" t="str">
        <f>IF(OR('Fraud Investigation Report'!T5="", 'Fraud Investigation Report'!T5=0), "", 'Fraud Investigation Report'!T5)</f>
        <v>SF0055013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5830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30000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35830</v>
      </c>
      <c r="O5" s="69">
        <f>IF('Fraud Investigation Report'!AD5="", "", 'Fraud Investigation Report'!AD5)</f>
        <v>10400</v>
      </c>
      <c r="P5" s="126">
        <f>IF(AND(N5="", O5=""), "", IF(O5="", N5, N5 - IF(ISNUMBER(O5), O5, 0)))</f>
        <v>25430</v>
      </c>
      <c r="Q5" s="49"/>
      <c r="R5" s="84" t="s">
        <v>317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ORGL0637</v>
      </c>
      <c r="C5" s="119" t="str">
        <f>IF('Loan Outstanding Report'!$H$5="", "", 'Loan Outstanding Report'!$H$5)</f>
        <v>Bhubaneshwar-3</v>
      </c>
      <c r="D5" s="41" t="s">
        <v>307</v>
      </c>
      <c r="E5" s="65">
        <v>45810</v>
      </c>
      <c r="F5" s="38" t="s">
        <v>314</v>
      </c>
      <c r="G5" s="49" t="s">
        <v>315</v>
      </c>
      <c r="H5" s="49" t="s">
        <v>316</v>
      </c>
      <c r="I5" s="120" t="s">
        <v>257</v>
      </c>
      <c r="J5" s="120" t="s">
        <v>260</v>
      </c>
      <c r="K5" s="120" t="s">
        <v>264</v>
      </c>
      <c r="L5" s="11">
        <v>355109213</v>
      </c>
      <c r="M5" s="65" t="s">
        <v>276</v>
      </c>
      <c r="N5" s="124">
        <v>31000</v>
      </c>
      <c r="O5" s="124">
        <v>2080</v>
      </c>
      <c r="P5" s="121" t="s">
        <v>131</v>
      </c>
      <c r="Q5" s="80">
        <v>45334</v>
      </c>
      <c r="R5" s="124">
        <v>30000</v>
      </c>
      <c r="S5" s="124">
        <v>10400</v>
      </c>
      <c r="T5" s="124">
        <v>0</v>
      </c>
      <c r="U5" s="125">
        <f t="shared" ref="U5" si="0">IF(AND(ISBLANK(R5),ISBLANK(S5),ISBLANK(T5)),"",R5-(S5+T5))</f>
        <v>19600</v>
      </c>
      <c r="V5" s="117" t="s">
        <v>204</v>
      </c>
      <c r="W5" s="122" t="s">
        <v>309</v>
      </c>
    </row>
    <row r="6" spans="1:23" ht="25.05" customHeight="1" x14ac:dyDescent="0.3">
      <c r="A6" s="64">
        <v>2</v>
      </c>
      <c r="B6" s="60" t="str">
        <f>IF(J6&lt;&gt;"", $B$5, "")</f>
        <v>ORGL0637</v>
      </c>
      <c r="C6" s="119" t="str">
        <f>IF(J6&lt;&gt;"", $C$5, "")</f>
        <v>Bhubaneshwar-3</v>
      </c>
      <c r="D6" s="41" t="str">
        <f>IF(J6&lt;&gt;"", $D$5, "")</f>
        <v>FN25-26-00813</v>
      </c>
      <c r="E6" s="65">
        <v>45811</v>
      </c>
      <c r="F6" s="38" t="str">
        <f>IF(J6&lt;&gt;"", $F$5, "")</f>
        <v>Laxmikanta Sahoo</v>
      </c>
      <c r="G6" s="49" t="str">
        <f>IF(J6&lt;&gt;"", $G$5, "")</f>
        <v>SF0055013</v>
      </c>
      <c r="H6" s="49" t="str">
        <f>IF(J6&lt;&gt;"", $H$5, "")</f>
        <v>Loan Officer</v>
      </c>
      <c r="I6" s="120" t="s">
        <v>281</v>
      </c>
      <c r="J6" s="120" t="s">
        <v>283</v>
      </c>
      <c r="K6" s="120" t="s">
        <v>285</v>
      </c>
      <c r="L6" s="11">
        <v>356584404</v>
      </c>
      <c r="M6" s="65" t="s">
        <v>286</v>
      </c>
      <c r="N6" s="124">
        <v>52000</v>
      </c>
      <c r="O6" s="124">
        <v>2780</v>
      </c>
      <c r="P6" s="121" t="s">
        <v>139</v>
      </c>
      <c r="Q6" s="80">
        <v>45476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313</v>
      </c>
    </row>
    <row r="7" spans="1:23" ht="25.05" customHeight="1" x14ac:dyDescent="0.3">
      <c r="A7" s="64">
        <v>3</v>
      </c>
      <c r="B7" s="60" t="str">
        <f t="shared" ref="B7:B70" si="2">IF(J7&lt;&gt;"", $B$5, "")</f>
        <v>ORGL0637</v>
      </c>
      <c r="C7" s="119" t="str">
        <f t="shared" ref="C7:C70" si="3">IF(J7&lt;&gt;"", $C$5, "")</f>
        <v>Bhubaneshwar-3</v>
      </c>
      <c r="D7" s="41" t="str">
        <f t="shared" ref="D7:D70" si="4">IF(J7&lt;&gt;"", $D$5, "")</f>
        <v>FN25-26-00813</v>
      </c>
      <c r="E7" s="65">
        <v>45810</v>
      </c>
      <c r="F7" s="38" t="str">
        <f t="shared" ref="F7:F70" si="5">IF(J7&lt;&gt;"", $F$5, "")</f>
        <v>Laxmikanta Sahoo</v>
      </c>
      <c r="G7" s="49" t="str">
        <f t="shared" ref="G7:G70" si="6">IF(J7&lt;&gt;"", $G$5, "")</f>
        <v>SF0055013</v>
      </c>
      <c r="H7" s="49" t="str">
        <f t="shared" ref="H7:H70" si="7">IF(J7&lt;&gt;"", $H$5, "")</f>
        <v>Loan Officer</v>
      </c>
      <c r="I7" s="120" t="s">
        <v>294</v>
      </c>
      <c r="J7" s="120" t="s">
        <v>296</v>
      </c>
      <c r="K7" s="120" t="s">
        <v>297</v>
      </c>
      <c r="L7" s="11">
        <v>348794406</v>
      </c>
      <c r="M7" s="65">
        <v>44819</v>
      </c>
      <c r="N7" s="124">
        <v>57609</v>
      </c>
      <c r="O7" s="124">
        <v>3050</v>
      </c>
      <c r="P7" s="121" t="s">
        <v>139</v>
      </c>
      <c r="Q7" s="80">
        <v>45390</v>
      </c>
      <c r="R7" s="124">
        <v>3050</v>
      </c>
      <c r="S7" s="124">
        <v>0</v>
      </c>
      <c r="T7" s="124">
        <v>0</v>
      </c>
      <c r="U7" s="125">
        <f t="shared" si="1"/>
        <v>3050</v>
      </c>
      <c r="V7" s="117" t="s">
        <v>202</v>
      </c>
      <c r="W7" s="122" t="s">
        <v>311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7" sqref="A7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6.886718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9.88671875" style="99" customWidth="1"/>
    <col min="16" max="16" width="8.77734375" style="99" customWidth="1"/>
    <col min="17" max="17" width="14.21875" style="99" customWidth="1"/>
    <col min="18" max="18" width="11.777343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17.8867187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16.554687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228913</v>
      </c>
      <c r="J5" s="38" t="s">
        <v>254</v>
      </c>
      <c r="K5" s="84">
        <v>228913</v>
      </c>
      <c r="L5" s="84" t="s">
        <v>255</v>
      </c>
      <c r="M5" s="38" t="s">
        <v>256</v>
      </c>
      <c r="N5" s="84">
        <v>545025</v>
      </c>
      <c r="O5" s="84" t="s">
        <v>257</v>
      </c>
      <c r="P5" s="84">
        <v>907352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351849757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34834.69</v>
      </c>
      <c r="AN5" s="112">
        <v>12205.31</v>
      </c>
      <c r="AO5" s="112">
        <v>47040</v>
      </c>
      <c r="AP5" s="112">
        <v>7165.31</v>
      </c>
      <c r="AQ5" s="112">
        <v>315.69</v>
      </c>
      <c r="AR5" s="112">
        <v>7481</v>
      </c>
      <c r="AS5" s="112">
        <v>2092.77</v>
      </c>
      <c r="AT5" s="112">
        <v>147.22999999999999</v>
      </c>
      <c r="AU5" s="112">
        <v>2240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306</v>
      </c>
      <c r="BI5" s="38" t="s">
        <v>110</v>
      </c>
      <c r="BJ5" s="85">
        <v>45810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308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228913</v>
      </c>
      <c r="J6" s="38" t="s">
        <v>254</v>
      </c>
      <c r="K6" s="84">
        <v>228913</v>
      </c>
      <c r="L6" s="84" t="s">
        <v>255</v>
      </c>
      <c r="M6" s="38" t="s">
        <v>256</v>
      </c>
      <c r="N6" s="84">
        <v>545025</v>
      </c>
      <c r="O6" s="84" t="s">
        <v>257</v>
      </c>
      <c r="P6" s="84">
        <v>907352</v>
      </c>
      <c r="Q6" s="38" t="s">
        <v>258</v>
      </c>
      <c r="R6" s="38" t="s">
        <v>275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355109213</v>
      </c>
      <c r="Z6" s="38" t="s">
        <v>264</v>
      </c>
      <c r="AA6" s="108" t="s">
        <v>276</v>
      </c>
      <c r="AB6" s="84">
        <v>31000</v>
      </c>
      <c r="AC6" s="108" t="s">
        <v>266</v>
      </c>
      <c r="AD6" s="84">
        <v>18</v>
      </c>
      <c r="AE6" s="84" t="s">
        <v>277</v>
      </c>
      <c r="AF6" s="84" t="s">
        <v>268</v>
      </c>
      <c r="AG6" s="108" t="s">
        <v>269</v>
      </c>
      <c r="AH6" s="84" t="s">
        <v>270</v>
      </c>
      <c r="AI6" s="108" t="s">
        <v>278</v>
      </c>
      <c r="AJ6" s="84">
        <v>2080</v>
      </c>
      <c r="AK6" s="84">
        <v>2080</v>
      </c>
      <c r="AL6" s="108" t="s">
        <v>279</v>
      </c>
      <c r="AM6" s="84">
        <v>7611.53</v>
      </c>
      <c r="AN6" s="112">
        <v>2788.47</v>
      </c>
      <c r="AO6" s="112">
        <v>10400</v>
      </c>
      <c r="AP6" s="112">
        <v>23388.47</v>
      </c>
      <c r="AQ6" s="112">
        <v>3577.53</v>
      </c>
      <c r="AR6" s="112">
        <v>26966</v>
      </c>
      <c r="AS6" s="112">
        <v>17459.259999999998</v>
      </c>
      <c r="AT6" s="112">
        <v>3340.74</v>
      </c>
      <c r="AU6" s="112">
        <v>20800</v>
      </c>
      <c r="AV6" s="84">
        <v>16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260</v>
      </c>
      <c r="BG6" s="84"/>
      <c r="BH6" s="114" t="s">
        <v>306</v>
      </c>
      <c r="BI6" s="38" t="s">
        <v>110</v>
      </c>
      <c r="BJ6" s="85">
        <v>45810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30000</v>
      </c>
      <c r="BQ6" s="117" t="s">
        <v>204</v>
      </c>
      <c r="BR6" s="118" t="s">
        <v>309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228914</v>
      </c>
      <c r="J7" s="38" t="s">
        <v>280</v>
      </c>
      <c r="K7" s="84">
        <v>228914</v>
      </c>
      <c r="L7" s="84" t="s">
        <v>255</v>
      </c>
      <c r="M7" s="38" t="s">
        <v>256</v>
      </c>
      <c r="N7" s="84">
        <v>545030</v>
      </c>
      <c r="O7" s="84" t="s">
        <v>281</v>
      </c>
      <c r="P7" s="84">
        <v>907358</v>
      </c>
      <c r="Q7" s="38" t="s">
        <v>282</v>
      </c>
      <c r="R7" s="38" t="s">
        <v>259</v>
      </c>
      <c r="S7" s="84" t="s">
        <v>283</v>
      </c>
      <c r="T7" s="84" t="s">
        <v>283</v>
      </c>
      <c r="U7" s="84" t="s">
        <v>284</v>
      </c>
      <c r="V7" s="84" t="s">
        <v>262</v>
      </c>
      <c r="W7" s="84">
        <v>0</v>
      </c>
      <c r="X7" s="38" t="s">
        <v>263</v>
      </c>
      <c r="Y7" s="84">
        <v>356584404</v>
      </c>
      <c r="Z7" s="38" t="s">
        <v>285</v>
      </c>
      <c r="AA7" s="108" t="s">
        <v>286</v>
      </c>
      <c r="AB7" s="84">
        <v>52000</v>
      </c>
      <c r="AC7" s="108" t="s">
        <v>287</v>
      </c>
      <c r="AD7" s="84">
        <v>24</v>
      </c>
      <c r="AE7" s="84" t="s">
        <v>288</v>
      </c>
      <c r="AF7" s="84" t="s">
        <v>289</v>
      </c>
      <c r="AG7" s="108" t="s">
        <v>290</v>
      </c>
      <c r="AH7" s="84" t="s">
        <v>291</v>
      </c>
      <c r="AI7" s="108" t="s">
        <v>292</v>
      </c>
      <c r="AJ7" s="84">
        <v>2780</v>
      </c>
      <c r="AK7" s="84">
        <v>2780</v>
      </c>
      <c r="AL7" s="108" t="s">
        <v>274</v>
      </c>
      <c r="AM7" s="84">
        <v>14418.03</v>
      </c>
      <c r="AN7" s="112">
        <v>7821.97</v>
      </c>
      <c r="AO7" s="112">
        <v>22240</v>
      </c>
      <c r="AP7" s="112">
        <v>37581.97</v>
      </c>
      <c r="AQ7" s="112">
        <v>7092.03</v>
      </c>
      <c r="AR7" s="112">
        <v>44674</v>
      </c>
      <c r="AS7" s="112">
        <v>8135.35</v>
      </c>
      <c r="AT7" s="112">
        <v>2984.65</v>
      </c>
      <c r="AU7" s="112">
        <v>11120</v>
      </c>
      <c r="AV7" s="84">
        <v>13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283</v>
      </c>
      <c r="BG7" s="84"/>
      <c r="BH7" s="114" t="s">
        <v>306</v>
      </c>
      <c r="BI7" s="38" t="s">
        <v>110</v>
      </c>
      <c r="BJ7" s="85">
        <v>45811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2780</v>
      </c>
      <c r="BQ7" s="117" t="s">
        <v>202</v>
      </c>
      <c r="BR7" s="118" t="s">
        <v>313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58037</v>
      </c>
      <c r="J8" s="38" t="s">
        <v>293</v>
      </c>
      <c r="K8" s="84">
        <v>58037</v>
      </c>
      <c r="L8" s="84" t="s">
        <v>255</v>
      </c>
      <c r="M8" s="38" t="s">
        <v>256</v>
      </c>
      <c r="N8" s="84">
        <v>171137</v>
      </c>
      <c r="O8" s="84" t="s">
        <v>294</v>
      </c>
      <c r="P8" s="84">
        <v>605978</v>
      </c>
      <c r="Q8" s="38" t="s">
        <v>295</v>
      </c>
      <c r="R8" s="38" t="s">
        <v>259</v>
      </c>
      <c r="S8" s="84" t="s">
        <v>296</v>
      </c>
      <c r="T8" s="84" t="s">
        <v>296</v>
      </c>
      <c r="U8" s="84" t="s">
        <v>284</v>
      </c>
      <c r="V8" s="84" t="s">
        <v>262</v>
      </c>
      <c r="W8" s="84">
        <v>0</v>
      </c>
      <c r="X8" s="38" t="s">
        <v>263</v>
      </c>
      <c r="Y8" s="84">
        <v>357386333</v>
      </c>
      <c r="Z8" s="38" t="s">
        <v>297</v>
      </c>
      <c r="AA8" s="108" t="s">
        <v>298</v>
      </c>
      <c r="AB8" s="84">
        <v>19000</v>
      </c>
      <c r="AC8" s="108" t="s">
        <v>299</v>
      </c>
      <c r="AD8" s="84">
        <v>18</v>
      </c>
      <c r="AE8" s="84" t="s">
        <v>300</v>
      </c>
      <c r="AF8" s="84" t="s">
        <v>301</v>
      </c>
      <c r="AG8" s="108" t="s">
        <v>302</v>
      </c>
      <c r="AH8" s="84" t="s">
        <v>303</v>
      </c>
      <c r="AI8" s="108" t="s">
        <v>304</v>
      </c>
      <c r="AJ8" s="84">
        <v>1280</v>
      </c>
      <c r="AK8" s="84">
        <v>1280</v>
      </c>
      <c r="AL8" s="108" t="s">
        <v>305</v>
      </c>
      <c r="AM8" s="84">
        <v>9503.5300000000007</v>
      </c>
      <c r="AN8" s="112">
        <v>3296.47</v>
      </c>
      <c r="AO8" s="112">
        <v>12800</v>
      </c>
      <c r="AP8" s="112">
        <v>9496.4699999999993</v>
      </c>
      <c r="AQ8" s="112">
        <v>948.53</v>
      </c>
      <c r="AR8" s="112">
        <v>10445</v>
      </c>
      <c r="AS8" s="112">
        <v>0</v>
      </c>
      <c r="AT8" s="112">
        <v>0</v>
      </c>
      <c r="AU8" s="112">
        <v>0</v>
      </c>
      <c r="AV8" s="84">
        <v>10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296</v>
      </c>
      <c r="BG8" s="84"/>
      <c r="BH8" s="114" t="s">
        <v>306</v>
      </c>
      <c r="BI8" s="38" t="s">
        <v>110</v>
      </c>
      <c r="BJ8" s="85">
        <v>45810</v>
      </c>
      <c r="BK8" s="84"/>
      <c r="BL8" s="38" t="s">
        <v>114</v>
      </c>
      <c r="BM8" s="115" t="s">
        <v>119</v>
      </c>
      <c r="BN8" s="116" t="s">
        <v>201</v>
      </c>
      <c r="BO8" s="84" t="s">
        <v>246</v>
      </c>
      <c r="BP8" s="84"/>
      <c r="BQ8" s="117"/>
      <c r="BR8" s="118" t="s">
        <v>312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58037</v>
      </c>
      <c r="J9" s="38" t="s">
        <v>293</v>
      </c>
      <c r="K9" s="84">
        <v>58037</v>
      </c>
      <c r="L9" s="84" t="s">
        <v>255</v>
      </c>
      <c r="M9" s="38" t="s">
        <v>256</v>
      </c>
      <c r="N9" s="84">
        <v>171137</v>
      </c>
      <c r="O9" s="84" t="s">
        <v>294</v>
      </c>
      <c r="P9" s="84">
        <v>605978</v>
      </c>
      <c r="Q9" s="38" t="s">
        <v>295</v>
      </c>
      <c r="R9" s="38" t="s">
        <v>259</v>
      </c>
      <c r="S9" s="84" t="s">
        <v>296</v>
      </c>
      <c r="T9" s="84" t="s">
        <v>296</v>
      </c>
      <c r="U9" s="84" t="s">
        <v>284</v>
      </c>
      <c r="V9" s="84" t="s">
        <v>262</v>
      </c>
      <c r="W9" s="84">
        <v>0</v>
      </c>
      <c r="X9" s="38" t="s">
        <v>263</v>
      </c>
      <c r="Y9" s="84">
        <v>348794406</v>
      </c>
      <c r="Z9" s="38" t="s">
        <v>297</v>
      </c>
      <c r="AA9" s="108">
        <v>44819</v>
      </c>
      <c r="AB9" s="84">
        <v>57609</v>
      </c>
      <c r="AC9" s="108"/>
      <c r="AD9" s="84"/>
      <c r="AE9" s="84"/>
      <c r="AF9" s="84"/>
      <c r="AG9" s="108"/>
      <c r="AH9" s="84"/>
      <c r="AI9" s="108"/>
      <c r="AJ9" s="84"/>
      <c r="AK9" s="84">
        <v>3050</v>
      </c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 t="s">
        <v>310</v>
      </c>
      <c r="BC9" s="84" t="s">
        <v>145</v>
      </c>
      <c r="BD9" s="108"/>
      <c r="BE9" s="84">
        <v>0</v>
      </c>
      <c r="BF9" s="38" t="s">
        <v>296</v>
      </c>
      <c r="BG9" s="84"/>
      <c r="BH9" s="114" t="s">
        <v>306</v>
      </c>
      <c r="BI9" s="38" t="s">
        <v>110</v>
      </c>
      <c r="BJ9" s="85">
        <v>45810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3050</v>
      </c>
      <c r="BQ9" s="117" t="s">
        <v>202</v>
      </c>
      <c r="BR9" s="118" t="s">
        <v>311</v>
      </c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2025-06-11T10:31:44Z</dcterms:modified>
</cp:coreProperties>
</file>