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Audit Report\Fraud investigation Report\Not Publish\Sindkheda-Subhash\"/>
    </mc:Choice>
  </mc:AlternateContent>
  <xr:revisionPtr revIDLastSave="0" documentId="13_ncr:1_{E35FC532-2FBC-4210-9825-38E2C6331EFF}"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<sst xmlns="http://schemas.openxmlformats.org/spreadsheetml/2006/main" count="310" uniqueCount="270">
  <si>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</si>
  <si>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</si>
  <si>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</si>
  <si>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</si>
  <si>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</si>
  <si>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</si>
  <si>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</si>
  <si>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</si>
  <si>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</si>
  <si>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</si>
  <si>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</si>
  <si>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</si>
  <si>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</si>
  <si>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</si>
  <si>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</si>
  <si>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</si>
  <si>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</si>
  <si>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</si>
  <si>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</si>
  <si>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</si>
  <si>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</si>
  <si>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</si>
  <si>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</si>
  <si>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</si>
  <si>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</si>
  <si>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</si>
  <si>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</si>
  <si>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</si>
  <si>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</si>
  <si>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</si>
  <si>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</si>
  <si>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</si>
  <si>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</si>
  <si>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</si>
  <si>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</si>
  <si>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</si>
  <si>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</si>
  <si>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</si>
  <si>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</si>
  <si>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</si>
  <si>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</si>
  <si>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</si>
  <si>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</si>
  <si>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</si>
  <si>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</si>
  <si>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</si>
  <si>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</si>
  <si>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</si>
  <si>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</si>
  <si>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</si>
  <si>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</si>
  <si>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</si>
  <si>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</si>
  <si>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</si>
  <si>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</si>
  <si>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</si>
  <si>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</si>
  <si>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</si>
  <si>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</si>
  <si>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</si>
  <si>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</si>
  <si>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</si>
  <si>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</si>
  <si>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</si>
  <si>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</si>
  <si>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</si>
  <si>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</si>
  <si>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</si>
  <si>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</si>
  <si>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</si>
  <si>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</si>
  <si>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</si>
  <si>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</si>
  <si>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</si>
  <si>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</si>
  <si>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</si>
  <si>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</si>
  <si>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</si>
  <si>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</si>
  <si>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</si>
  <si>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</si>
  <si>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</si>
  <si>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</si>
  <si>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</si>
  <si>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</si>
  <si>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</si>
  <si>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</si>
  <si>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</si>
  <si>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</si>
  <si>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</si>
  <si>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</si>
  <si>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</si>
  <si>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</si>
  <si>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</si>
  <si>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</si>
  <si>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</si>
  <si>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</si>
  <si>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</si>
  <si>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</si>
  <si>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</si>
  <si>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</si>
  <si>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</si>
  <si>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</si>
  <si>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</si>
  <si>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</si>
  <si>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</si>
  <si>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</si>
  <si>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</si>
  <si>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</si>
  <si>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</si>
  <si>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</si>
  <si>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</si>
  <si>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</si>
  <si>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</si>
  <si>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</si>
  <si>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</si>
  <si>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</si>
  <si>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</si>
  <si>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</si>
  <si>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</si>
  <si>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</si>
  <si>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</si>
  <si>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</si>
  <si>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</si>
  <si>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</si>
  <si>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</si>
  <si>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</si>
  <si>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</si>
  <si>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</si>
  <si>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</si>
  <si>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</si>
  <si>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</si>
  <si>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</si>
  <si>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</si>
  <si>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</si>
  <si>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</si>
  <si>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</si>
  <si>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</si>
  <si>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</si>
  <si>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</si>
  <si>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</si>
  <si>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</si>
  <si>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</si>
  <si>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</si>
  <si>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</si>
  <si>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</si>
  <si>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</si>
  <si>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</si>
  <si>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</si>
  <si>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</si>
  <si>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</si>
  <si>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</si>
  <si>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</si>
  <si>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</si>
  <si>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</si>
  <si>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</si>
  <si>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</si>
  <si>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</si>
  <si>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</si>
  <si>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</si>
  <si>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</si>
  <si>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</si>
  <si>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</si>
  <si>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</si>
  <si>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</si>
  <si>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</si>
  <si>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</si>
  <si>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</si>
  <si>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</si>
  <si>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</si>
  <si>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</si>
  <si>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</si>
  <si>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</si>
  <si>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</si>
  <si>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</si>
  <si>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</si>
  <si>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</si>
  <si>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</si>
  <si>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</si>
  <si>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</si>
  <si>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</si>
  <si>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</si>
  <si>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</si>
  <si>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</si>
  <si>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</si>
  <si>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</si>
  <si>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</si>
  <si>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</si>
  <si>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</si>
  <si>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</si>
  <si>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</si>
  <si>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</si>
  <si>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</si>
  <si>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</si>
  <si>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</si>
  <si>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</si>
  <si>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</si>
  <si>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</si>
  <si>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</si>
  <si>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</si>
  <si>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</si>
  <si>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</si>
  <si>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</si>
  <si>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</si>
  <si>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</si>
  <si>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</si>
  <si>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</si>
  <si>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</si>
  <si>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</si>
  <si>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</si>
  <si>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</si>
  <si>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</si>
  <si>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</si>
  <si>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</si>
  <si>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</si>
  <si>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</si>
  <si>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</si>
  <si>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</si>
  <si>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</si>
  <si>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</si>
  <si>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</si>
  <si>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</si>
  <si>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</si>
  <si>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</si>
  <si>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</si>
  <si>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</si>
  <si>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</si>
  <si>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</si>
  <si>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</si>
  <si>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</si>
  <si>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</si>
  <si>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</si>
  <si>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</si>
  <si>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</si>
  <si>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</si>
  <si>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</si>
  <si>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</si>
  <si>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</si>
  <si>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</si>
  <si>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</si>
  <si>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</si>
  <si>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</si>
  <si>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</si>
  <si>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</si>
  <si>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</si>
  <si>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</si>
  <si>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</si>
  <si>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</si>
  <si>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West</t>
  </si>
  <si>
    <t>Maarashtra</t>
  </si>
  <si>
    <t>Sambhajinagar</t>
  </si>
  <si>
    <t>Dhule</t>
  </si>
  <si>
    <t>MR2765</t>
  </si>
  <si>
    <t>Sindkheda</t>
  </si>
  <si>
    <t>Subhash Padam Chavhan</t>
  </si>
  <si>
    <t>SF0058131</t>
  </si>
  <si>
    <t>Branch Quality Manager</t>
  </si>
  <si>
    <t>Maharashtra</t>
  </si>
  <si>
    <t>Business</t>
  </si>
  <si>
    <t>Manoj Shirsath/SF0034857</t>
  </si>
  <si>
    <t>Rajnikant Dhavle/SF0008394</t>
  </si>
  <si>
    <t>Sumit Pralhad Chandanshive/SF0087245</t>
  </si>
  <si>
    <t>Suspended-Not Working</t>
  </si>
  <si>
    <t>FIR Filled</t>
  </si>
  <si>
    <t>Safe Locker Not Available</t>
  </si>
  <si>
    <t>As of 13 May 2025, a robbery occurred at the branch, and Rs 468,557/- was withdrawn from a locker.</t>
  </si>
  <si>
    <t>The difference in the physical cash amount of Rs 468557/- is available in the branch. As of 13 May 2025, Cash is missing from the branch locker.</t>
  </si>
  <si>
    <t>FN25-26-00831</t>
  </si>
  <si>
    <t>No SVP</t>
  </si>
  <si>
    <t xml:space="preserve">All staff including BM,BQM &amp; CM went to field for collection, The Branch Office was locked, and the main door key was kept behind the other room door. 
When Sweeper came at office at 10.15 am and found that the branch was open, she intimated BM over the phone, When BM Naynesh Parshuram Shelke reached at Branch on 12.15pm, he also saw that branch office was open without lock &amp; Locker was open, The cash of Rs 468557/- (which was closing of 12thMay 2025) was missing from the locker.
Further, Internal Audit has verified the closing cash of the branch on 13thMay-2025 and found as per FIMO balance and denomination register cash was short for amount of Rs 468464/-(Enclosed is the physical cash verification certificate).
The incident was informed by the branch team to the police on 13th May 2025 and the FIR was registered in the Sindkheda Police Station FIR No. 0120 on 15 May-2025 at 19:19 PM.
Police official visited to the branch and investigated the place of the incident and as well as with the employees of the branch
On the 20th the police called the entire branch team to Dhule for investigation, from that investigation, it was Police found that Theft was committed by BQM with the help of his friend.
Theft entry posted in FIMO on 19th May 2025 amount of Rs 468557/-.
Further, Internal Audit has verified the closing cash of the branch on 29-May-2025 and found cash tallied with Denomination Register and with the opening balance of FIMO. (Enclosed is the physical cash verification certificate).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</si>
</sst>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190</v>
      </c>
      <c r="G1" s="79" t="s">
        <v>198</v>
      </c>
      <c r="H1" s="79" t="s">
        <v>201</v>
      </c>
      <c r="I1" s="89" t="s">
        <v>96</v>
      </c>
    </row>
    <row r="2" spans="1:11" x14ac:dyDescent="0.3">
      <c r="A2" s="56" t="s">
        <v>139</v>
      </c>
      <c r="B2" t="s">
        <v>110</v>
      </c>
      <c r="C2" s="54" t="s">
        <v>123</v>
      </c>
      <c r="D2" t="s">
        <v>114</v>
      </c>
      <c r="E2" t="s">
        <v>119</v>
      </c>
      <c r="F2" t="s">
        <v>191</v>
      </c>
      <c r="G2" t="s">
        <v>119</v>
      </c>
      <c r="H2" t="s">
        <v>199</v>
      </c>
      <c r="I2" t="s">
        <v>201</v>
      </c>
      <c r="J2" t="s">
        <v>244</v>
      </c>
      <c r="K2" s="90"/>
    </row>
    <row r="3" spans="1:11" x14ac:dyDescent="0.3">
      <c r="A3" s="56" t="s">
        <v>140</v>
      </c>
      <c r="B3" t="s">
        <v>111</v>
      </c>
      <c r="C3" s="54" t="s">
        <v>124</v>
      </c>
      <c r="D3" t="s">
        <v>115</v>
      </c>
      <c r="E3" t="s">
        <v>120</v>
      </c>
      <c r="F3" t="s">
        <v>192</v>
      </c>
      <c r="G3" t="s">
        <v>120</v>
      </c>
      <c r="H3" t="s">
        <v>200</v>
      </c>
      <c r="I3" t="s">
        <v>202</v>
      </c>
      <c r="J3" t="s">
        <v>245</v>
      </c>
      <c r="K3" s="90"/>
    </row>
    <row r="4" spans="1:11" x14ac:dyDescent="0.3">
      <c r="A4" s="56" t="s">
        <v>131</v>
      </c>
      <c r="B4" t="s">
        <v>112</v>
      </c>
      <c r="C4" s="54" t="s">
        <v>125</v>
      </c>
      <c r="D4" t="s">
        <v>161</v>
      </c>
      <c r="E4" t="s">
        <v>130</v>
      </c>
      <c r="F4" t="s">
        <v>193</v>
      </c>
      <c r="G4" s="54"/>
      <c r="I4" t="s">
        <v>203</v>
      </c>
      <c r="J4" t="s">
        <v>246</v>
      </c>
      <c r="K4" s="90"/>
    </row>
    <row r="5" spans="1:11" x14ac:dyDescent="0.3">
      <c r="A5" s="56" t="s">
        <v>141</v>
      </c>
      <c r="C5" s="54" t="s">
        <v>126</v>
      </c>
      <c r="D5" t="s">
        <v>118</v>
      </c>
      <c r="E5" t="s">
        <v>209</v>
      </c>
      <c r="F5" t="s">
        <v>194</v>
      </c>
      <c r="I5" t="s">
        <v>205</v>
      </c>
      <c r="K5" s="90"/>
    </row>
    <row r="6" spans="1:11" x14ac:dyDescent="0.3">
      <c r="A6" s="56" t="s">
        <v>150</v>
      </c>
      <c r="C6" s="54" t="s">
        <v>122</v>
      </c>
      <c r="D6" t="s">
        <v>116</v>
      </c>
      <c r="E6" t="s">
        <v>121</v>
      </c>
      <c r="I6" t="s">
        <v>206</v>
      </c>
      <c r="K6" s="90"/>
    </row>
    <row r="7" spans="1:11" x14ac:dyDescent="0.3">
      <c r="C7" s="54" t="s">
        <v>127</v>
      </c>
      <c r="E7" t="s">
        <v>117</v>
      </c>
      <c r="I7" t="s">
        <v>207</v>
      </c>
      <c r="K7" s="90"/>
    </row>
    <row r="8" spans="1:11" x14ac:dyDescent="0.3">
      <c r="C8" s="54" t="s">
        <v>128</v>
      </c>
      <c r="E8" t="s">
        <v>116</v>
      </c>
      <c r="I8" t="s">
        <v>208</v>
      </c>
      <c r="K8" s="90"/>
    </row>
    <row r="9" spans="1:11" x14ac:dyDescent="0.3">
      <c r="C9" s="54" t="s">
        <v>129</v>
      </c>
      <c r="I9" t="s">
        <v>204</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4" sqref="F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102"/>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Sindkheda</v>
      </c>
      <c r="D5" s="63" t="str">
        <f>IF('Physical Cash at Safe'!D28="Yes", 'Physical Cash at Safe'!A4, 'Borrower Wise Details'!C5)</f>
        <v>MR2765</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Maarashtra</v>
      </c>
      <c r="G5" s="61">
        <v>45790</v>
      </c>
      <c r="H5" s="114" t="s">
        <v>258</v>
      </c>
      <c r="I5" s="61">
        <v>45807</v>
      </c>
      <c r="J5" s="74" t="str">
        <f>IF('Physical Cash at Safe'!D28="Yes",'Physical Cash at Safe'!E28,IF('Borrower Wise Details'!D5&lt;&gt;"",'Borrower Wise Details'!D5,""))</f>
        <v>FN25-26-00831</v>
      </c>
      <c r="K5" s="84"/>
      <c r="L5" s="85">
        <v>468557</v>
      </c>
      <c r="M5" s="85"/>
      <c r="N5" s="85" t="s">
        <v>259</v>
      </c>
      <c r="O5" s="85" t="s">
        <v>260</v>
      </c>
      <c r="P5" s="85" t="s">
        <v>261</v>
      </c>
      <c r="Q5" s="85" t="s">
        <v>268</v>
      </c>
      <c r="R5" s="75" t="str">
        <f>IF('Physical Cash at Safe'!$D$28="Yes", 'Physical Cash at Safe'!$A$28, IF('Borrower Wise Details'!F5&lt;&gt;"", 'Borrower Wise Details'!F5, ""))</f>
        <v>Subhash Padam Chavhan</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SF0058131</v>
      </c>
      <c r="U5" s="78" t="s">
        <v>262</v>
      </c>
      <c r="V5" s="61">
        <v>45798</v>
      </c>
      <c r="W5" s="117" t="str">
        <f>IF('Physical Cash at Safe'!$D$28="Yes",
    "Safe Locker Cash Siphoned Off",
    IF('Borrower Wise Details'!$P$5&lt;&gt;"",'Borrower Wise Details'!$P$5,"")
)</f>
        <v>Safe Locker Cash Siphoned Off</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247</v>
      </c>
      <c r="Z5" s="61">
        <v>45807</v>
      </c>
      <c r="AA5" s="61">
        <v>45811</v>
      </c>
      <c r="AB5" s="100" t="str" cm="1">
        <f t="array" ref="AB5">IF(COUNTA('Loan Outstanding Report'!$BI$5:$BI$6000)=0,"",SUMPRODUCT(--(FREQUENCY(IF('Loan Outstanding Report'!$BI$5:$BI$6000&lt;&gt;"",MATCH('Loan Outstanding Report'!$S$5:$S$6000,'Loan Outstanding Report'!$S$5:$S$6000,0)),ROW('Loan Outstanding Report'!$S$5:$S$6000)-ROW('Loan Outstanding Report'!S5)+1)&gt;0)))</f>
        <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468557</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468557</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45812</v>
      </c>
      <c r="AH5" s="70" t="s">
        <v>269</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H4" sqref="H4:R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Sindkheda</v>
      </c>
      <c r="C5" s="50" t="str">
        <f>IF('Fraud Investigation Report'!D5="", "", 'Fraud Investigation Report'!D5)</f>
        <v>MR2765</v>
      </c>
      <c r="D5" s="68" t="str">
        <f>IF(OR('Fraud Investigation Report'!R5="", 'Fraud Investigation Report'!R5=0), "", 'Fraud Investigation Report'!R5)</f>
        <v>Subhash Padam Chavhan</v>
      </c>
      <c r="E5" s="68" t="str">
        <f>IF(OR('Fraud Investigation Report'!T5="", 'Fraud Investigation Report'!T5=0), "", 'Fraud Investigation Report'!T5)</f>
        <v>SF0058131</v>
      </c>
      <c r="F5" s="68" t="str">
        <f>IF(OR('Fraud Investigation Report'!S5="", 'Fraud Investigation Report'!S5=0), "", 'Fraud Investigation Report'!S5)</f>
        <v>Branch Quality Manager</v>
      </c>
      <c r="G5" s="50" t="str">
        <f>IF('Fraud Investigation Report'!J5="", "", 'Fraud Investigation Report'!J5)</f>
        <v>FN25-26-00831</v>
      </c>
      <c r="H5" s="69">
        <f>IF(OR(ISNUMBER(SEARCH("Safe Locker Cash Siphoned Off",'Fraud Investigation Report'!W5)), ISNUMBER(SEARCH("Safe Locker Cash Siphoned Off",'Fraud Investigation Report'!X5))), 'Physical Cash at Safe'!$A$30, "")</f>
        <v>468557</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468557</v>
      </c>
      <c r="O5" s="96">
        <f>IF('Fraud Investigation Report'!AD5="", "", 'Fraud Investigation Report'!AD5)</f>
        <v>0</v>
      </c>
      <c r="P5" s="95">
        <f>IF(AND(N5="", O5=""), "", IF(O5="", N5, N5 - IF(ISNUMBER(O5), O5, 0)))</f>
        <v>468557</v>
      </c>
      <c r="Q5" s="49"/>
      <c r="R5" s="87" t="s">
        <v>263</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251</v>
      </c>
      <c r="E4" s="41" t="s">
        <v>250</v>
      </c>
    </row>
    <row r="5" spans="1:5" ht="35.25" customHeight="1" x14ac:dyDescent="0.3">
      <c r="A5" s="17" t="s">
        <v>5</v>
      </c>
      <c r="B5" s="17" t="s">
        <v>99</v>
      </c>
      <c r="C5" s="17" t="s">
        <v>216</v>
      </c>
      <c r="D5" s="17" t="s">
        <v>100</v>
      </c>
      <c r="E5" s="17" t="s">
        <v>69</v>
      </c>
    </row>
    <row r="6" spans="1:5" ht="25.5" customHeight="1" x14ac:dyDescent="0.3">
      <c r="A6" s="42" t="s">
        <v>257</v>
      </c>
      <c r="B6" s="18">
        <v>45791</v>
      </c>
      <c r="C6" s="18">
        <v>45790</v>
      </c>
      <c r="D6" s="18">
        <v>45791</v>
      </c>
      <c r="E6" s="19">
        <v>0.32291666666666669</v>
      </c>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7"/>
      <c r="C10" s="23"/>
      <c r="D10" s="97"/>
      <c r="E10" s="23">
        <f>D10*A10</f>
        <v>0</v>
      </c>
    </row>
    <row r="11" spans="1:5" ht="14.4" x14ac:dyDescent="0.3">
      <c r="A11" s="24">
        <v>500</v>
      </c>
      <c r="B11" s="25">
        <v>188</v>
      </c>
      <c r="C11" s="23">
        <f>B11*A11</f>
        <v>94000</v>
      </c>
      <c r="D11" s="25">
        <v>188</v>
      </c>
      <c r="E11" s="23">
        <f t="shared" ref="E11:E17" si="0">D11*A11</f>
        <v>94000</v>
      </c>
    </row>
    <row r="12" spans="1:5" ht="14.4" x14ac:dyDescent="0.3">
      <c r="A12" s="24">
        <v>200</v>
      </c>
      <c r="B12" s="25">
        <v>45</v>
      </c>
      <c r="C12" s="23">
        <f>B12*A12</f>
        <v>9000</v>
      </c>
      <c r="D12" s="25">
        <v>45</v>
      </c>
      <c r="E12" s="23">
        <f t="shared" si="0"/>
        <v>9000</v>
      </c>
    </row>
    <row r="13" spans="1:5" ht="14.4" x14ac:dyDescent="0.3">
      <c r="A13" s="24">
        <v>100</v>
      </c>
      <c r="B13" s="25">
        <v>227</v>
      </c>
      <c r="C13" s="23">
        <f t="shared" ref="C13:C17" si="1">B13*A13</f>
        <v>22700</v>
      </c>
      <c r="D13" s="25">
        <v>227</v>
      </c>
      <c r="E13" s="23">
        <f t="shared" si="0"/>
        <v>22700</v>
      </c>
    </row>
    <row r="14" spans="1:5" ht="14.4" x14ac:dyDescent="0.3">
      <c r="A14" s="24">
        <v>50</v>
      </c>
      <c r="B14" s="25">
        <v>3</v>
      </c>
      <c r="C14" s="23">
        <f t="shared" si="1"/>
        <v>150</v>
      </c>
      <c r="D14" s="25">
        <v>3</v>
      </c>
      <c r="E14" s="23">
        <f t="shared" si="0"/>
        <v>150</v>
      </c>
    </row>
    <row r="15" spans="1:5" ht="14.4" x14ac:dyDescent="0.3">
      <c r="A15" s="24">
        <v>20</v>
      </c>
      <c r="B15" s="25">
        <v>2</v>
      </c>
      <c r="C15" s="23">
        <f t="shared" si="1"/>
        <v>40</v>
      </c>
      <c r="D15" s="25">
        <v>2</v>
      </c>
      <c r="E15" s="23">
        <f t="shared" si="0"/>
        <v>40</v>
      </c>
    </row>
    <row r="16" spans="1:5" ht="14.4" x14ac:dyDescent="0.3">
      <c r="A16" s="24">
        <v>10</v>
      </c>
      <c r="B16" s="25">
        <v>7</v>
      </c>
      <c r="C16" s="23">
        <f t="shared" si="1"/>
        <v>70</v>
      </c>
      <c r="D16" s="25">
        <v>7</v>
      </c>
      <c r="E16" s="23">
        <f t="shared" si="0"/>
        <v>70</v>
      </c>
    </row>
    <row r="17" spans="1:5" ht="14.4" x14ac:dyDescent="0.3">
      <c r="A17" s="24">
        <v>5</v>
      </c>
      <c r="B17" s="25">
        <v>0</v>
      </c>
      <c r="C17" s="23">
        <f t="shared" si="1"/>
        <v>0</v>
      </c>
      <c r="D17" s="25">
        <v>0</v>
      </c>
      <c r="E17" s="23">
        <f t="shared" si="0"/>
        <v>0</v>
      </c>
    </row>
    <row r="18" spans="1:5" ht="14.4" x14ac:dyDescent="0.3">
      <c r="A18" s="26" t="s">
        <v>75</v>
      </c>
      <c r="B18" s="27">
        <v>468557</v>
      </c>
      <c r="C18" s="23">
        <f>B18</f>
        <v>468557</v>
      </c>
      <c r="D18" s="27">
        <v>0</v>
      </c>
      <c r="E18" s="28">
        <f>D18</f>
        <v>0</v>
      </c>
    </row>
    <row r="19" spans="1:5" ht="14.4" x14ac:dyDescent="0.3">
      <c r="A19" s="29"/>
      <c r="B19" s="30" t="s">
        <v>76</v>
      </c>
      <c r="C19" s="31">
        <f>SUM(C10:C18)</f>
        <v>594517</v>
      </c>
      <c r="D19" s="30" t="s">
        <v>76</v>
      </c>
      <c r="E19" s="31">
        <f>SUM(E10:E18)</f>
        <v>125960</v>
      </c>
    </row>
    <row r="20" spans="1:5" ht="30" customHeight="1" x14ac:dyDescent="0.3">
      <c r="A20" s="162" t="s">
        <v>97</v>
      </c>
      <c r="B20" s="163"/>
      <c r="C20" s="32">
        <v>125960</v>
      </c>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468557</v>
      </c>
      <c r="D23" s="53" t="s">
        <v>215</v>
      </c>
      <c r="E23" s="34"/>
    </row>
    <row r="24" spans="1:5" ht="82.5" customHeight="1" x14ac:dyDescent="0.3">
      <c r="A24" s="33" t="s">
        <v>80</v>
      </c>
      <c r="B24" s="149" t="s">
        <v>266</v>
      </c>
      <c r="C24" s="149"/>
      <c r="D24" s="149"/>
      <c r="E24" s="149"/>
    </row>
    <row r="25" spans="1:5" ht="57.75" customHeight="1" x14ac:dyDescent="0.3">
      <c r="A25" s="36" t="s">
        <v>81</v>
      </c>
      <c r="B25" s="138" t="s">
        <v>265</v>
      </c>
      <c r="C25" s="138"/>
      <c r="D25" s="138"/>
      <c r="E25" s="138"/>
    </row>
    <row r="26" spans="1:5" ht="20.100000000000001" customHeight="1" x14ac:dyDescent="0.3">
      <c r="A26" s="143" t="s">
        <v>189</v>
      </c>
      <c r="B26" s="143"/>
      <c r="C26" s="143"/>
      <c r="D26" s="143"/>
      <c r="E26" s="143"/>
    </row>
    <row r="27" spans="1:5" ht="27.75" customHeight="1" x14ac:dyDescent="0.3">
      <c r="A27" s="72" t="s">
        <v>142</v>
      </c>
      <c r="B27" s="72" t="s">
        <v>143</v>
      </c>
      <c r="C27" s="72" t="s">
        <v>144</v>
      </c>
      <c r="D27" s="72" t="s">
        <v>185</v>
      </c>
      <c r="E27" s="72" t="s">
        <v>186</v>
      </c>
    </row>
    <row r="28" spans="1:5" ht="30" customHeight="1" x14ac:dyDescent="0.3">
      <c r="A28" s="41" t="s">
        <v>254</v>
      </c>
      <c r="B28" s="41" t="s">
        <v>255</v>
      </c>
      <c r="C28" s="43" t="s">
        <v>256</v>
      </c>
      <c r="D28" s="43" t="s">
        <v>244</v>
      </c>
      <c r="E28" s="82" t="s">
        <v>267</v>
      </c>
    </row>
    <row r="29" spans="1:5" ht="30" customHeight="1" x14ac:dyDescent="0.3">
      <c r="A29" s="72" t="s">
        <v>188</v>
      </c>
      <c r="B29" s="73" t="s">
        <v>187</v>
      </c>
      <c r="C29" s="72" t="s">
        <v>217</v>
      </c>
      <c r="D29" s="141" t="s">
        <v>218</v>
      </c>
      <c r="E29" s="142"/>
    </row>
    <row r="30" spans="1:5" ht="40.049999999999997" customHeight="1" x14ac:dyDescent="0.3">
      <c r="A30" s="80">
        <v>468557</v>
      </c>
      <c r="B30" s="80">
        <v>0</v>
      </c>
      <c r="C30" s="81">
        <f>IF(AND(A30="",B30=""),"",A30-B30)</f>
        <v>468557</v>
      </c>
      <c r="D30" s="144" t="s">
        <v>191</v>
      </c>
      <c r="E30" s="145"/>
    </row>
    <row r="31" spans="1:5" ht="15" customHeight="1" x14ac:dyDescent="0.3">
      <c r="A31" s="146"/>
      <c r="B31" s="147"/>
      <c r="C31" s="147"/>
      <c r="D31" s="147"/>
      <c r="E31" s="148"/>
    </row>
    <row r="32" spans="1:5" ht="24.75" customHeight="1" x14ac:dyDescent="0.3">
      <c r="A32" s="37" t="s">
        <v>219</v>
      </c>
      <c r="B32" s="38"/>
      <c r="C32" s="37" t="s">
        <v>82</v>
      </c>
      <c r="D32" s="139" t="s">
        <v>264</v>
      </c>
      <c r="E32" s="140"/>
    </row>
    <row r="33" spans="1:5" ht="18" customHeight="1" x14ac:dyDescent="0.3">
      <c r="A33" s="37" t="s">
        <v>83</v>
      </c>
      <c r="B33" s="112"/>
      <c r="C33" s="39" t="s">
        <v>84</v>
      </c>
      <c r="D33" s="133"/>
      <c r="E33" s="134"/>
    </row>
    <row r="34" spans="1:5" ht="27.6" x14ac:dyDescent="0.3">
      <c r="A34" s="39" t="s">
        <v>220</v>
      </c>
      <c r="B34" s="38"/>
      <c r="C34" s="39" t="s">
        <v>221</v>
      </c>
      <c r="D34" s="135"/>
      <c r="E34" s="136"/>
    </row>
    <row r="35" spans="1:5" ht="27.6" x14ac:dyDescent="0.3">
      <c r="A35" s="39" t="s">
        <v>222</v>
      </c>
      <c r="B35" s="38"/>
      <c r="C35" s="39" t="s">
        <v>224</v>
      </c>
      <c r="D35" s="135"/>
      <c r="E35" s="136"/>
    </row>
    <row r="36" spans="1:5" ht="25.5" customHeight="1" x14ac:dyDescent="0.3">
      <c r="A36" s="39" t="s">
        <v>223</v>
      </c>
      <c r="B36" s="38"/>
      <c r="C36" s="39" t="s">
        <v>225</v>
      </c>
      <c r="D36" s="137"/>
      <c r="E36" s="137"/>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U5" activePane="bottomRight" state="frozen"/>
      <selection pane="topRight" activeCell="E1" sqref="E1"/>
      <selection pane="bottomLeft" activeCell="A5" sqref="A5"/>
      <selection pane="bottomRight" activeCell="X5" sqref="X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103" t="s">
        <v>239</v>
      </c>
      <c r="F3" s="103" t="s">
        <v>240</v>
      </c>
      <c r="U3" s="103" t="s">
        <v>239</v>
      </c>
      <c r="V3" s="103"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MR2765</v>
      </c>
      <c r="C5" s="127" t="str">
        <f>IF('Loan Outstanding Report'!$H$5="", "", 'Loan Outstanding Report'!$H$5)</f>
        <v>Sindkheda</v>
      </c>
      <c r="D5" s="41" t="s">
        <v>267</v>
      </c>
      <c r="E5" s="65">
        <v>45790</v>
      </c>
      <c r="F5" s="38" t="s">
        <v>254</v>
      </c>
      <c r="G5" s="49" t="s">
        <v>255</v>
      </c>
      <c r="H5" s="49" t="s">
        <v>256</v>
      </c>
      <c r="I5" s="128"/>
      <c r="J5" s="128"/>
      <c r="K5" s="128"/>
      <c r="L5" s="11"/>
      <c r="M5" s="65"/>
      <c r="N5" s="49"/>
      <c r="O5" s="49"/>
      <c r="P5" s="129"/>
      <c r="Q5" s="83"/>
      <c r="R5" s="49">
        <v>468557</v>
      </c>
      <c r="S5" s="49">
        <v>0</v>
      </c>
      <c r="T5" s="49"/>
      <c r="U5" s="131">
        <f t="shared" ref="U5:U69" si="0">IF(AND(ISBLANK(R5),ISBLANK(S5),ISBLANK(T5)),"",R5-(S5+T5))</f>
        <v>468557</v>
      </c>
      <c r="V5" s="125"/>
      <c r="W5" s="130"/>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ySplit="4" topLeftCell="A5" activePane="bottomLeft" state="frozen"/>
      <selection pane="bottomLeft" activeCell="E4" sqref="E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441406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44140625" style="105" bestFit="1" customWidth="1"/>
    <col min="11" max="11" width="8.77734375" style="105" customWidth="1"/>
    <col min="12" max="12" width="13.21875" style="105" bestFit="1" customWidth="1"/>
    <col min="13" max="13" width="20.554687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21875" style="105" bestFit="1" customWidth="1"/>
    <col min="22" max="23" width="8.77734375" style="105" customWidth="1"/>
    <col min="24" max="24" width="26.21875" style="105" bestFit="1" customWidth="1"/>
    <col min="25" max="25" width="12.77734375" style="105" bestFit="1" customWidth="1"/>
    <col min="26" max="26" width="27.44140625" style="105" customWidth="1"/>
    <col min="27" max="27" width="13" style="105" bestFit="1" customWidth="1"/>
    <col min="28" max="32" width="8.77734375" style="105" customWidth="1"/>
    <col min="33" max="33" width="13.21875" style="105" bestFit="1" customWidth="1"/>
    <col min="34" max="34" width="12.21875" style="105" bestFit="1" customWidth="1"/>
    <col min="35" max="35" width="12.77734375" style="105" bestFit="1" customWidth="1"/>
    <col min="36" max="37" width="8.77734375" style="105" customWidth="1"/>
    <col min="38" max="38" width="13" style="105" bestFit="1" customWidth="1"/>
    <col min="39" max="56" width="8.77734375" style="105" customWidth="1"/>
    <col min="57" max="57" width="10.77734375" style="105" customWidth="1"/>
    <col min="58" max="58" width="15.441406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212</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213</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55.2" x14ac:dyDescent="0.3">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197</v>
      </c>
      <c r="BM4" s="12" t="s">
        <v>64</v>
      </c>
      <c r="BN4" s="12" t="s">
        <v>98</v>
      </c>
      <c r="BO4" s="12" t="s">
        <v>63</v>
      </c>
      <c r="BP4" s="12" t="s">
        <v>196</v>
      </c>
      <c r="BQ4" s="12" t="s">
        <v>95</v>
      </c>
      <c r="BR4" s="12" t="s">
        <v>195</v>
      </c>
    </row>
    <row r="5" spans="1:70" s="121" customFormat="1" ht="15" customHeight="1" x14ac:dyDescent="0.3">
      <c r="A5" s="87">
        <v>1</v>
      </c>
      <c r="B5" s="38" t="s">
        <v>248</v>
      </c>
      <c r="C5" s="38" t="s">
        <v>249</v>
      </c>
      <c r="D5" s="38" t="s">
        <v>250</v>
      </c>
      <c r="E5" s="38" t="s">
        <v>251</v>
      </c>
      <c r="F5" s="38" t="s">
        <v>251</v>
      </c>
      <c r="G5" s="87" t="s">
        <v>252</v>
      </c>
      <c r="H5" s="38" t="s">
        <v>253</v>
      </c>
      <c r="I5" s="87"/>
      <c r="J5" s="38"/>
      <c r="K5" s="87"/>
      <c r="L5" s="87"/>
      <c r="M5" s="38"/>
      <c r="N5" s="87"/>
      <c r="O5" s="87"/>
      <c r="P5" s="87"/>
      <c r="Q5" s="38"/>
      <c r="R5" s="38"/>
      <c r="S5" s="87"/>
      <c r="T5" s="87"/>
      <c r="U5" s="87"/>
      <c r="V5" s="87"/>
      <c r="W5" s="87"/>
      <c r="X5" s="38"/>
      <c r="Y5" s="87"/>
      <c r="Z5" s="38"/>
      <c r="AA5" s="116"/>
      <c r="AB5" s="87"/>
      <c r="AC5" s="87"/>
      <c r="AD5" s="87"/>
      <c r="AE5" s="87"/>
      <c r="AF5" s="87"/>
      <c r="AG5" s="87"/>
      <c r="AH5" s="87"/>
      <c r="AI5" s="116"/>
      <c r="AJ5" s="87"/>
      <c r="AK5" s="87"/>
      <c r="AL5" s="116"/>
      <c r="AM5" s="87"/>
      <c r="AN5" s="120"/>
      <c r="AO5" s="120"/>
      <c r="AP5" s="120"/>
      <c r="AQ5" s="120"/>
      <c r="AR5" s="120"/>
      <c r="AS5" s="120"/>
      <c r="AT5" s="120"/>
      <c r="AU5" s="120"/>
      <c r="AV5" s="87"/>
      <c r="AW5" s="87"/>
      <c r="AX5" s="87"/>
      <c r="AY5" s="87"/>
      <c r="AZ5" s="87"/>
      <c r="BA5" s="87"/>
      <c r="BB5" s="87"/>
      <c r="BC5" s="87"/>
      <c r="BD5" s="87"/>
      <c r="BE5" s="87"/>
      <c r="BF5" s="38"/>
      <c r="BG5" s="87"/>
      <c r="BH5" s="122"/>
      <c r="BI5" s="38"/>
      <c r="BJ5" s="88"/>
      <c r="BK5" s="87"/>
      <c r="BL5" s="38"/>
      <c r="BM5" s="123"/>
      <c r="BN5" s="124"/>
      <c r="BO5" s="87"/>
      <c r="BP5" s="87"/>
      <c r="BQ5" s="125"/>
      <c r="BR5" s="126"/>
    </row>
    <row r="6" spans="1:70" s="121" customFormat="1" ht="15" customHeight="1" x14ac:dyDescent="0.3">
      <c r="A6" s="87">
        <v>2</v>
      </c>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customHeight="1" x14ac:dyDescent="0.3">
      <c r="A7" s="87">
        <v>3</v>
      </c>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customHeight="1" x14ac:dyDescent="0.3">
      <c r="A8" s="87">
        <v>4</v>
      </c>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customHeight="1" x14ac:dyDescent="0.3">
      <c r="A9" s="87">
        <v>5</v>
      </c>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customHeight="1" x14ac:dyDescent="0.3">
      <c r="A10" s="87">
        <v>6</v>
      </c>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customHeight="1" x14ac:dyDescent="0.3">
      <c r="A11" s="87">
        <v>7</v>
      </c>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customHeight="1" x14ac:dyDescent="0.3">
      <c r="A12" s="87">
        <v>8</v>
      </c>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customHeight="1" x14ac:dyDescent="0.3">
      <c r="A13" s="87">
        <v>9</v>
      </c>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customHeight="1" x14ac:dyDescent="0.3">
      <c r="A14" s="87">
        <v>10</v>
      </c>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customHeight="1" x14ac:dyDescent="0.3">
      <c r="A15" s="87">
        <v>11</v>
      </c>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customHeight="1" x14ac:dyDescent="0.3">
      <c r="A16" s="87">
        <v>12</v>
      </c>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customHeight="1" x14ac:dyDescent="0.3">
      <c r="A17" s="87">
        <v>13</v>
      </c>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customHeight="1" x14ac:dyDescent="0.3">
      <c r="A18" s="87">
        <v>14</v>
      </c>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customHeight="1" x14ac:dyDescent="0.3">
      <c r="A19" s="87">
        <v>15</v>
      </c>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customHeight="1" x14ac:dyDescent="0.3">
      <c r="A20" s="87">
        <v>16</v>
      </c>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customHeight="1" x14ac:dyDescent="0.3">
      <c r="A21" s="87">
        <v>17</v>
      </c>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customHeight="1" x14ac:dyDescent="0.3">
      <c r="A22" s="87">
        <v>18</v>
      </c>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customHeight="1" x14ac:dyDescent="0.3">
      <c r="A23" s="87">
        <v>19</v>
      </c>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customHeight="1" x14ac:dyDescent="0.3">
      <c r="A24" s="87">
        <v>20</v>
      </c>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customHeight="1" x14ac:dyDescent="0.3">
      <c r="A25" s="87">
        <v>21</v>
      </c>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customHeight="1" x14ac:dyDescent="0.3">
      <c r="A26" s="87">
        <v>22</v>
      </c>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customHeight="1" x14ac:dyDescent="0.3">
      <c r="A27" s="87">
        <v>23</v>
      </c>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customHeight="1" x14ac:dyDescent="0.3">
      <c r="A28" s="87">
        <v>24</v>
      </c>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customHeight="1" x14ac:dyDescent="0.3">
      <c r="A29" s="87">
        <v>25</v>
      </c>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customHeight="1" x14ac:dyDescent="0.3">
      <c r="A30" s="87">
        <v>26</v>
      </c>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customHeight="1" x14ac:dyDescent="0.3">
      <c r="A31" s="87">
        <v>27</v>
      </c>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customHeight="1" x14ac:dyDescent="0.3">
      <c r="A32" s="87">
        <v>28</v>
      </c>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customHeight="1" x14ac:dyDescent="0.3">
      <c r="A33" s="87">
        <v>29</v>
      </c>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customHeight="1" x14ac:dyDescent="0.3">
      <c r="A34" s="87">
        <v>30</v>
      </c>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customHeight="1" x14ac:dyDescent="0.3">
      <c r="A35" s="87">
        <v>31</v>
      </c>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customHeight="1" x14ac:dyDescent="0.3">
      <c r="A36" s="87">
        <v>32</v>
      </c>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customHeight="1" x14ac:dyDescent="0.3">
      <c r="A37" s="87">
        <v>33</v>
      </c>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customHeight="1" x14ac:dyDescent="0.3">
      <c r="A38" s="87">
        <v>34</v>
      </c>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customHeight="1" x14ac:dyDescent="0.3">
      <c r="A39" s="87">
        <v>35</v>
      </c>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customHeight="1" x14ac:dyDescent="0.3">
      <c r="A40" s="87">
        <v>36</v>
      </c>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customHeight="1" x14ac:dyDescent="0.3">
      <c r="A41" s="87">
        <v>37</v>
      </c>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customHeight="1" x14ac:dyDescent="0.3">
      <c r="A42" s="87">
        <v>38</v>
      </c>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customHeight="1" x14ac:dyDescent="0.3">
      <c r="A43" s="87">
        <v>39</v>
      </c>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customHeight="1" x14ac:dyDescent="0.3">
      <c r="A44" s="87">
        <v>40</v>
      </c>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customHeight="1" x14ac:dyDescent="0.3">
      <c r="A45" s="87">
        <v>41</v>
      </c>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customHeight="1" x14ac:dyDescent="0.3">
      <c r="A46" s="87">
        <v>42</v>
      </c>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customHeight="1" x14ac:dyDescent="0.3">
      <c r="A47" s="87">
        <v>43</v>
      </c>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customHeight="1" x14ac:dyDescent="0.3">
      <c r="A48" s="87">
        <v>44</v>
      </c>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customHeight="1" x14ac:dyDescent="0.3">
      <c r="A49" s="87">
        <v>45</v>
      </c>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customHeight="1" x14ac:dyDescent="0.3">
      <c r="A50" s="87">
        <v>46</v>
      </c>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customHeight="1" x14ac:dyDescent="0.3">
      <c r="A51" s="87">
        <v>47</v>
      </c>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customHeight="1" x14ac:dyDescent="0.3">
      <c r="A52" s="87">
        <v>48</v>
      </c>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customHeight="1" x14ac:dyDescent="0.3">
      <c r="A53" s="87">
        <v>49</v>
      </c>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customHeight="1" x14ac:dyDescent="0.3">
      <c r="A54" s="87">
        <v>50</v>
      </c>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customHeight="1" x14ac:dyDescent="0.3">
      <c r="A55" s="87">
        <v>51</v>
      </c>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customHeight="1" x14ac:dyDescent="0.3">
      <c r="A56" s="87">
        <v>52</v>
      </c>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customHeight="1" x14ac:dyDescent="0.3">
      <c r="A57" s="87">
        <v>53</v>
      </c>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customHeight="1" x14ac:dyDescent="0.3">
      <c r="A58" s="87">
        <v>54</v>
      </c>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customHeight="1" x14ac:dyDescent="0.3">
      <c r="A59" s="87">
        <v>55</v>
      </c>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customHeight="1" x14ac:dyDescent="0.3">
      <c r="A60" s="87">
        <v>56</v>
      </c>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customHeight="1" x14ac:dyDescent="0.3">
      <c r="A61" s="87">
        <v>57</v>
      </c>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customHeight="1" x14ac:dyDescent="0.3">
      <c r="A62" s="87">
        <v>58</v>
      </c>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customHeight="1" x14ac:dyDescent="0.3">
      <c r="A63" s="87">
        <v>59</v>
      </c>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customHeight="1" x14ac:dyDescent="0.3">
      <c r="A64" s="87">
        <v>60</v>
      </c>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customHeight="1" x14ac:dyDescent="0.3">
      <c r="A65" s="87">
        <v>61</v>
      </c>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customHeight="1" x14ac:dyDescent="0.3">
      <c r="A66" s="87">
        <v>62</v>
      </c>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customHeight="1" x14ac:dyDescent="0.3">
      <c r="A67" s="87">
        <v>63</v>
      </c>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customHeight="1" x14ac:dyDescent="0.3">
      <c r="A68" s="87">
        <v>64</v>
      </c>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customHeight="1" x14ac:dyDescent="0.3">
      <c r="A69" s="87">
        <v>65</v>
      </c>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customHeight="1" x14ac:dyDescent="0.3">
      <c r="A70" s="87">
        <v>66</v>
      </c>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customHeight="1" x14ac:dyDescent="0.3">
      <c r="A71" s="87">
        <v>67</v>
      </c>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customHeight="1" x14ac:dyDescent="0.3">
      <c r="A72" s="87">
        <v>68</v>
      </c>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customHeight="1" x14ac:dyDescent="0.3">
      <c r="A73" s="87">
        <v>69</v>
      </c>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customHeight="1" x14ac:dyDescent="0.3">
      <c r="A74" s="87">
        <v>70</v>
      </c>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customHeight="1" x14ac:dyDescent="0.3">
      <c r="A75" s="87">
        <v>71</v>
      </c>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customHeight="1" x14ac:dyDescent="0.3">
      <c r="A76" s="87">
        <v>72</v>
      </c>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customHeight="1" x14ac:dyDescent="0.3">
      <c r="A77" s="87">
        <v>73</v>
      </c>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customHeight="1" x14ac:dyDescent="0.3">
      <c r="A78" s="87">
        <v>74</v>
      </c>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customHeight="1" x14ac:dyDescent="0.3">
      <c r="A79" s="87">
        <v>75</v>
      </c>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customHeight="1" x14ac:dyDescent="0.3">
      <c r="A80" s="87">
        <v>76</v>
      </c>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customHeight="1" x14ac:dyDescent="0.3">
      <c r="A81" s="87">
        <v>77</v>
      </c>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customHeight="1" x14ac:dyDescent="0.3">
      <c r="A82" s="87">
        <v>78</v>
      </c>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customHeight="1" x14ac:dyDescent="0.3">
      <c r="A83" s="87">
        <v>79</v>
      </c>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customHeight="1" x14ac:dyDescent="0.3">
      <c r="A84" s="87">
        <v>80</v>
      </c>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customHeight="1" x14ac:dyDescent="0.3">
      <c r="A85" s="87">
        <v>81</v>
      </c>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customHeight="1" x14ac:dyDescent="0.3">
      <c r="A86" s="87">
        <v>82</v>
      </c>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customHeight="1" x14ac:dyDescent="0.3">
      <c r="A87" s="87">
        <v>83</v>
      </c>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customHeight="1" x14ac:dyDescent="0.3">
      <c r="A88" s="87">
        <v>84</v>
      </c>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customHeight="1" x14ac:dyDescent="0.3">
      <c r="A89" s="87">
        <v>85</v>
      </c>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customHeight="1" x14ac:dyDescent="0.3">
      <c r="A90" s="87">
        <v>86</v>
      </c>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customHeight="1" x14ac:dyDescent="0.3">
      <c r="A91" s="87">
        <v>87</v>
      </c>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customHeight="1" x14ac:dyDescent="0.3">
      <c r="A92" s="87">
        <v>88</v>
      </c>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customHeight="1" x14ac:dyDescent="0.3">
      <c r="A93" s="87">
        <v>89</v>
      </c>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customHeight="1" x14ac:dyDescent="0.3">
      <c r="A94" s="87">
        <v>90</v>
      </c>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customHeight="1" x14ac:dyDescent="0.3">
      <c r="A95" s="87">
        <v>91</v>
      </c>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customHeight="1" x14ac:dyDescent="0.3">
      <c r="A96" s="87">
        <v>92</v>
      </c>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customHeight="1" x14ac:dyDescent="0.3">
      <c r="A97" s="87">
        <v>93</v>
      </c>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customHeight="1" x14ac:dyDescent="0.3">
      <c r="A98" s="87">
        <v>94</v>
      </c>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customHeight="1" x14ac:dyDescent="0.3">
      <c r="A99" s="87">
        <v>95</v>
      </c>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customHeight="1" x14ac:dyDescent="0.3">
      <c r="A100" s="87">
        <v>96</v>
      </c>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customHeight="1" x14ac:dyDescent="0.3">
      <c r="A101" s="87">
        <v>97</v>
      </c>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customHeight="1" x14ac:dyDescent="0.3">
      <c r="A102" s="87">
        <v>98</v>
      </c>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customHeight="1" x14ac:dyDescent="0.3">
      <c r="A103" s="87">
        <v>99</v>
      </c>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customHeight="1" x14ac:dyDescent="0.3">
      <c r="A104" s="87">
        <v>100</v>
      </c>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customHeight="1" x14ac:dyDescent="0.3">
      <c r="A105" s="87">
        <v>101</v>
      </c>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customHeight="1" x14ac:dyDescent="0.3">
      <c r="A106" s="87">
        <v>102</v>
      </c>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customHeight="1" x14ac:dyDescent="0.3">
      <c r="A107" s="87">
        <v>103</v>
      </c>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customHeight="1" x14ac:dyDescent="0.3">
      <c r="A108" s="87">
        <v>104</v>
      </c>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customHeight="1" x14ac:dyDescent="0.3">
      <c r="A109" s="87">
        <v>105</v>
      </c>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customHeight="1" x14ac:dyDescent="0.3">
      <c r="A110" s="87">
        <v>106</v>
      </c>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customHeight="1" x14ac:dyDescent="0.3">
      <c r="A111" s="87">
        <v>107</v>
      </c>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customHeight="1" x14ac:dyDescent="0.3">
      <c r="A112" s="87">
        <v>108</v>
      </c>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customHeight="1" x14ac:dyDescent="0.3">
      <c r="A113" s="87">
        <v>109</v>
      </c>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customHeight="1" x14ac:dyDescent="0.3">
      <c r="A114" s="87">
        <v>110</v>
      </c>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customHeight="1" x14ac:dyDescent="0.3">
      <c r="A115" s="87">
        <v>111</v>
      </c>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customHeight="1" x14ac:dyDescent="0.3">
      <c r="A116" s="87">
        <v>112</v>
      </c>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customHeight="1" x14ac:dyDescent="0.3">
      <c r="A117" s="87">
        <v>113</v>
      </c>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customHeight="1" x14ac:dyDescent="0.3">
      <c r="A118" s="87">
        <v>114</v>
      </c>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customHeight="1" x14ac:dyDescent="0.3">
      <c r="A119" s="87">
        <v>115</v>
      </c>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customHeight="1" x14ac:dyDescent="0.3">
      <c r="A120" s="87">
        <v>116</v>
      </c>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customHeight="1" x14ac:dyDescent="0.3">
      <c r="A121" s="87">
        <v>117</v>
      </c>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customHeight="1" x14ac:dyDescent="0.3">
      <c r="A122" s="87">
        <v>118</v>
      </c>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customHeight="1" x14ac:dyDescent="0.3">
      <c r="A123" s="87">
        <v>119</v>
      </c>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customHeight="1" x14ac:dyDescent="0.3">
      <c r="A124" s="87">
        <v>120</v>
      </c>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customHeight="1" x14ac:dyDescent="0.3">
      <c r="A125" s="87">
        <v>121</v>
      </c>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customHeight="1" x14ac:dyDescent="0.3">
      <c r="A126" s="87">
        <v>122</v>
      </c>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customHeight="1" x14ac:dyDescent="0.3">
      <c r="A127" s="87">
        <v>123</v>
      </c>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customHeight="1" x14ac:dyDescent="0.3">
      <c r="A128" s="87">
        <v>124</v>
      </c>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customHeight="1" x14ac:dyDescent="0.3">
      <c r="A129" s="87">
        <v>125</v>
      </c>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customHeight="1" x14ac:dyDescent="0.3">
      <c r="A130" s="87">
        <v>126</v>
      </c>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customHeight="1" x14ac:dyDescent="0.3">
      <c r="A131" s="87">
        <v>127</v>
      </c>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customHeight="1" x14ac:dyDescent="0.3">
      <c r="A132" s="87">
        <v>128</v>
      </c>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customHeight="1" x14ac:dyDescent="0.3">
      <c r="A133" s="87">
        <v>129</v>
      </c>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customHeight="1" x14ac:dyDescent="0.3">
      <c r="A134" s="87">
        <v>130</v>
      </c>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customHeight="1" x14ac:dyDescent="0.3">
      <c r="A135" s="87">
        <v>131</v>
      </c>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customHeight="1" x14ac:dyDescent="0.3">
      <c r="A136" s="87">
        <v>132</v>
      </c>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customHeight="1" x14ac:dyDescent="0.3">
      <c r="A137" s="87">
        <v>133</v>
      </c>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customHeight="1" x14ac:dyDescent="0.3">
      <c r="A138" s="87">
        <v>134</v>
      </c>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customHeight="1" x14ac:dyDescent="0.3">
      <c r="A139" s="87">
        <v>135</v>
      </c>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customHeight="1" x14ac:dyDescent="0.3">
      <c r="A140" s="87">
        <v>136</v>
      </c>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customHeight="1" x14ac:dyDescent="0.3">
      <c r="A141" s="87">
        <v>137</v>
      </c>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customHeight="1" x14ac:dyDescent="0.3">
      <c r="A142" s="87">
        <v>138</v>
      </c>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customHeight="1" x14ac:dyDescent="0.3">
      <c r="A143" s="87">
        <v>139</v>
      </c>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customHeight="1" x14ac:dyDescent="0.3">
      <c r="A144" s="87">
        <v>140</v>
      </c>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customHeight="1" x14ac:dyDescent="0.3">
      <c r="A145" s="87">
        <v>141</v>
      </c>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customHeight="1" x14ac:dyDescent="0.3">
      <c r="A146" s="87">
        <v>142</v>
      </c>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customHeight="1" x14ac:dyDescent="0.3">
      <c r="A147" s="87">
        <v>143</v>
      </c>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customHeight="1" x14ac:dyDescent="0.3">
      <c r="A148" s="87">
        <v>144</v>
      </c>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customHeight="1" x14ac:dyDescent="0.3">
      <c r="A149" s="87">
        <v>145</v>
      </c>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customHeight="1" x14ac:dyDescent="0.3">
      <c r="A150" s="87">
        <v>146</v>
      </c>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customHeight="1" x14ac:dyDescent="0.3">
      <c r="A151" s="87">
        <v>147</v>
      </c>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customHeight="1" x14ac:dyDescent="0.3">
      <c r="A152" s="87">
        <v>148</v>
      </c>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customHeight="1" x14ac:dyDescent="0.3">
      <c r="A153" s="87">
        <v>149</v>
      </c>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customHeight="1" x14ac:dyDescent="0.3">
      <c r="A154" s="87">
        <v>150</v>
      </c>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customHeight="1" x14ac:dyDescent="0.3">
      <c r="A155" s="87">
        <v>151</v>
      </c>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customHeight="1" x14ac:dyDescent="0.3">
      <c r="A156" s="87">
        <v>152</v>
      </c>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customHeight="1" x14ac:dyDescent="0.3">
      <c r="A157" s="87">
        <v>153</v>
      </c>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customHeight="1" x14ac:dyDescent="0.3">
      <c r="A158" s="87">
        <v>154</v>
      </c>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customHeight="1" x14ac:dyDescent="0.3">
      <c r="A159" s="87">
        <v>155</v>
      </c>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customHeight="1" x14ac:dyDescent="0.3">
      <c r="A160" s="87">
        <v>156</v>
      </c>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customHeight="1" x14ac:dyDescent="0.3">
      <c r="A161" s="87">
        <v>157</v>
      </c>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customHeight="1" x14ac:dyDescent="0.3">
      <c r="A162" s="87">
        <v>158</v>
      </c>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customHeight="1" x14ac:dyDescent="0.3">
      <c r="A163" s="87">
        <v>159</v>
      </c>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customHeight="1" x14ac:dyDescent="0.3">
      <c r="A164" s="87">
        <v>160</v>
      </c>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customHeight="1" x14ac:dyDescent="0.3">
      <c r="A165" s="87">
        <v>161</v>
      </c>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customHeight="1" x14ac:dyDescent="0.3">
      <c r="A166" s="87">
        <v>162</v>
      </c>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customHeight="1" x14ac:dyDescent="0.3">
      <c r="A167" s="87">
        <v>163</v>
      </c>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customHeight="1" x14ac:dyDescent="0.3">
      <c r="A168" s="87">
        <v>164</v>
      </c>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customHeight="1" x14ac:dyDescent="0.3">
      <c r="A169" s="87">
        <v>165</v>
      </c>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customHeight="1" x14ac:dyDescent="0.3">
      <c r="A170" s="87">
        <v>166</v>
      </c>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customHeight="1" x14ac:dyDescent="0.3">
      <c r="A171" s="87">
        <v>167</v>
      </c>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customHeight="1" x14ac:dyDescent="0.3">
      <c r="A172" s="87">
        <v>168</v>
      </c>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customHeight="1" x14ac:dyDescent="0.3">
      <c r="A173" s="87">
        <v>169</v>
      </c>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customHeight="1" x14ac:dyDescent="0.3">
      <c r="A174" s="87">
        <v>170</v>
      </c>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customHeight="1" x14ac:dyDescent="0.3">
      <c r="A175" s="87">
        <v>171</v>
      </c>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customHeight="1" x14ac:dyDescent="0.3">
      <c r="A176" s="87">
        <v>172</v>
      </c>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customHeight="1" x14ac:dyDescent="0.3">
      <c r="A177" s="87">
        <v>173</v>
      </c>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customHeight="1" x14ac:dyDescent="0.3">
      <c r="A178" s="87">
        <v>174</v>
      </c>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customHeight="1" x14ac:dyDescent="0.3">
      <c r="A179" s="87">
        <v>175</v>
      </c>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customHeight="1" x14ac:dyDescent="0.3">
      <c r="A180" s="87">
        <v>176</v>
      </c>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customHeight="1" x14ac:dyDescent="0.3">
      <c r="A181" s="87">
        <v>177</v>
      </c>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customHeight="1" x14ac:dyDescent="0.3">
      <c r="A182" s="87">
        <v>178</v>
      </c>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customHeight="1" x14ac:dyDescent="0.3">
      <c r="A183" s="87">
        <v>179</v>
      </c>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customHeight="1" x14ac:dyDescent="0.3">
      <c r="A184" s="87">
        <v>180</v>
      </c>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customHeight="1" x14ac:dyDescent="0.3">
      <c r="A185" s="87">
        <v>181</v>
      </c>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customHeight="1" x14ac:dyDescent="0.3">
      <c r="A186" s="87">
        <v>182</v>
      </c>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customHeight="1" x14ac:dyDescent="0.3">
      <c r="A187" s="87">
        <v>183</v>
      </c>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customHeight="1" x14ac:dyDescent="0.3">
      <c r="A188" s="87">
        <v>184</v>
      </c>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customHeight="1" x14ac:dyDescent="0.3">
      <c r="A189" s="87">
        <v>185</v>
      </c>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customHeight="1" x14ac:dyDescent="0.3">
      <c r="A190" s="87">
        <v>186</v>
      </c>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customHeight="1" x14ac:dyDescent="0.3">
      <c r="A191" s="87">
        <v>187</v>
      </c>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customHeight="1" x14ac:dyDescent="0.3">
      <c r="A192" s="87">
        <v>188</v>
      </c>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customHeight="1" x14ac:dyDescent="0.3">
      <c r="A193" s="87">
        <v>189</v>
      </c>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customHeight="1" x14ac:dyDescent="0.3">
      <c r="A194" s="87">
        <v>190</v>
      </c>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customHeight="1" x14ac:dyDescent="0.3">
      <c r="A195" s="87">
        <v>191</v>
      </c>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customHeight="1" x14ac:dyDescent="0.3">
      <c r="A196" s="87">
        <v>192</v>
      </c>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customHeight="1" x14ac:dyDescent="0.3">
      <c r="A197" s="87">
        <v>193</v>
      </c>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customHeight="1" x14ac:dyDescent="0.3">
      <c r="A198" s="87">
        <v>194</v>
      </c>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customHeight="1" x14ac:dyDescent="0.3">
      <c r="A199" s="87">
        <v>195</v>
      </c>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customHeight="1" x14ac:dyDescent="0.3">
      <c r="A200" s="87">
        <v>196</v>
      </c>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customHeight="1" x14ac:dyDescent="0.3">
      <c r="A201" s="87">
        <v>197</v>
      </c>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customHeight="1" x14ac:dyDescent="0.3">
      <c r="A202" s="87">
        <v>198</v>
      </c>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customHeight="1" x14ac:dyDescent="0.3">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customHeight="1" x14ac:dyDescent="0.3">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customHeight="1" x14ac:dyDescent="0.3">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customHeight="1" x14ac:dyDescent="0.3">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customHeight="1" x14ac:dyDescent="0.3">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customHeight="1" x14ac:dyDescent="0.3">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customHeight="1" x14ac:dyDescent="0.3">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customHeight="1" x14ac:dyDescent="0.3">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customHeight="1" x14ac:dyDescent="0.3">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customHeight="1" x14ac:dyDescent="0.3">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customHeight="1" x14ac:dyDescent="0.3">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customHeight="1" x14ac:dyDescent="0.3">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customHeight="1" x14ac:dyDescent="0.3">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customHeight="1" x14ac:dyDescent="0.3">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customHeight="1" x14ac:dyDescent="0.3">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customHeight="1" x14ac:dyDescent="0.3">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customHeight="1" x14ac:dyDescent="0.3">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customHeight="1" x14ac:dyDescent="0.3">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customHeight="1" x14ac:dyDescent="0.3">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customHeight="1" x14ac:dyDescent="0.3">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customHeight="1" x14ac:dyDescent="0.3">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customHeight="1" x14ac:dyDescent="0.3">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customHeight="1" x14ac:dyDescent="0.3">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customHeight="1" x14ac:dyDescent="0.3">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customHeight="1" x14ac:dyDescent="0.3">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customHeight="1" x14ac:dyDescent="0.3">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customHeight="1" x14ac:dyDescent="0.3">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customHeight="1" x14ac:dyDescent="0.3">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customHeight="1" x14ac:dyDescent="0.3">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customHeight="1" x14ac:dyDescent="0.3">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customHeight="1" x14ac:dyDescent="0.3">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customHeight="1" x14ac:dyDescent="0.3">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customHeight="1" x14ac:dyDescent="0.3">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customHeight="1" x14ac:dyDescent="0.3">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customHeight="1" x14ac:dyDescent="0.3">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customHeight="1" x14ac:dyDescent="0.3">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customHeight="1" x14ac:dyDescent="0.3">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customHeight="1" x14ac:dyDescent="0.3">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customHeight="1" x14ac:dyDescent="0.3">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customHeight="1" x14ac:dyDescent="0.3">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customHeight="1" x14ac:dyDescent="0.3">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customHeight="1" x14ac:dyDescent="0.3">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customHeight="1" x14ac:dyDescent="0.3">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customHeight="1" x14ac:dyDescent="0.3">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customHeight="1" x14ac:dyDescent="0.3">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customHeight="1" x14ac:dyDescent="0.3">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customHeight="1" x14ac:dyDescent="0.3">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customHeight="1" x14ac:dyDescent="0.3">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customHeight="1" x14ac:dyDescent="0.3">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customHeight="1" x14ac:dyDescent="0.3">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customHeight="1" x14ac:dyDescent="0.3">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customHeight="1" x14ac:dyDescent="0.3">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customHeight="1" x14ac:dyDescent="0.3">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customHeight="1" x14ac:dyDescent="0.3">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customHeight="1" x14ac:dyDescent="0.3">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Deepak Kothawade</cp:lastModifiedBy>
  <cp:lastPrinted>2025-05-06T06:37:39Z</cp:lastPrinted>
  <dcterms:created xsi:type="dcterms:W3CDTF">2023-04-07T11:05:50Z</dcterms:created>
  <dcterms:modified xsi:type="dcterms:W3CDTF">2025-06-09T07:44:42Z</dcterms:modified>
</cp:coreProperties>
</file>