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4-8-26/FN26-27-01020/"/>
    </mc:Choice>
  </mc:AlternateContent>
  <xr:revisionPtr revIDLastSave="255" documentId="13_ncr:1_{9E2100A7-F0ED-4CB9-9C71-FA59EADABC97}" xr6:coauthVersionLast="47" xr6:coauthVersionMax="47" xr10:uidLastSave="{3D3EA794-06A5-4350-9EE0-1A5D91F07EE5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Report'!$A$4:$BQ$13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<sst xmlns="http://schemas.openxmlformats.org/spreadsheetml/2006/main" count="663" uniqueCount="428">
  <si>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</si>
  <si>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</si>
  <si>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</si>
  <si>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</si>
  <si>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</si>
  <si>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</si>
  <si>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</si>
  <si>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</si>
  <si>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</si>
  <si>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</si>
  <si>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</si>
  <si>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</si>
  <si>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</si>
  <si>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</si>
  <si>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</si>
  <si>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</si>
  <si>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</si>
  <si>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</si>
  <si>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</si>
  <si>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</si>
  <si>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</si>
  <si>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</si>
  <si>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</si>
  <si>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</si>
  <si>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</si>
  <si>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</si>
  <si>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</si>
  <si>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</si>
  <si>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</si>
  <si>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</si>
  <si>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</si>
  <si>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</si>
  <si>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</si>
  <si>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</si>
  <si>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</si>
  <si>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</si>
  <si>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</si>
  <si>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</si>
  <si>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</si>
  <si>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</si>
  <si>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</si>
  <si>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</si>
  <si>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</si>
  <si>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</si>
  <si>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</si>
  <si>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</si>
  <si>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</si>
  <si>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</si>
  <si>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</si>
  <si>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</si>
  <si>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</si>
  <si>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</si>
  <si>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</si>
  <si>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</si>
  <si>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</si>
  <si>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</si>
  <si>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</si>
  <si>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</si>
  <si>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</si>
  <si>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</si>
  <si>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</si>
  <si>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</si>
  <si>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</si>
  <si>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</si>
  <si>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</si>
  <si>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</si>
  <si>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</si>
  <si>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</si>
  <si>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</si>
  <si>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</si>
  <si>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</si>
  <si>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</si>
  <si>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</si>
  <si>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</si>
  <si>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</si>
  <si>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</si>
  <si>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</si>
  <si>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</si>
  <si>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</si>
  <si>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</si>
  <si>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</si>
  <si>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</si>
  <si>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</si>
  <si>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</si>
  <si>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</si>
  <si>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</si>
  <si>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</si>
  <si>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</si>
  <si>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</si>
  <si>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</si>
  <si>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</si>
  <si>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</si>
  <si>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</si>
  <si>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</si>
  <si>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</si>
  <si>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</si>
  <si>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</si>
  <si>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</si>
  <si>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</si>
  <si>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</si>
  <si>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</si>
  <si>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</si>
  <si>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</si>
  <si>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</si>
  <si>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</si>
  <si>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</si>
  <si>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</si>
  <si>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</si>
  <si>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</si>
  <si>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</si>
  <si>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</si>
  <si>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</si>
  <si>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</si>
  <si>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</si>
  <si>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</si>
  <si>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</si>
  <si>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</si>
  <si>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</si>
  <si>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</si>
  <si>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</si>
  <si>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</si>
  <si>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</si>
  <si>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</si>
  <si>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</si>
  <si>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</si>
  <si>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</si>
  <si>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</si>
  <si>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</si>
  <si>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</si>
  <si>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</si>
  <si>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</si>
  <si>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</si>
  <si>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</si>
  <si>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</si>
  <si>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</si>
  <si>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</si>
  <si>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</si>
  <si>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</si>
  <si>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</si>
  <si>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</si>
  <si>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</si>
  <si>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</si>
  <si>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</si>
  <si>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</si>
  <si>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</si>
  <si>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</si>
  <si>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</si>
  <si>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</si>
  <si>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</si>
  <si>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</si>
  <si>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</si>
  <si>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</si>
  <si>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</si>
  <si>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</si>
  <si>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</si>
  <si>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</si>
  <si>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</si>
  <si>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</si>
  <si>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</si>
  <si>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</si>
  <si>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</si>
  <si>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</si>
  <si>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</si>
  <si>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</si>
  <si>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</si>
  <si>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</si>
  <si>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</si>
  <si>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</si>
  <si>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</si>
  <si>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</si>
  <si>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</si>
  <si>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</si>
  <si>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</si>
  <si>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</si>
  <si>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</si>
  <si>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</si>
  <si>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</si>
  <si>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</si>
  <si>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</si>
  <si>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</si>
  <si>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</si>
  <si>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</si>
  <si>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</si>
  <si>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</si>
  <si>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</si>
  <si>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</si>
  <si>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</si>
  <si>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</si>
  <si>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</si>
  <si>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</si>
  <si>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</si>
  <si>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</si>
  <si>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</si>
  <si>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</si>
  <si>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</si>
  <si>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</si>
  <si>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</si>
  <si>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</si>
  <si>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</si>
  <si>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</si>
  <si>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</si>
  <si>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</si>
  <si>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</si>
  <si>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</si>
  <si>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</si>
  <si>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</si>
  <si>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</si>
  <si>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</si>
  <si>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</si>
  <si>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</si>
  <si>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</si>
  <si>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</si>
  <si>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</si>
  <si>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</si>
  <si>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</si>
  <si>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</si>
  <si>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</si>
  <si>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</si>
  <si>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</si>
  <si>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</si>
  <si>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</si>
  <si>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</si>
  <si>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</si>
  <si>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</si>
  <si>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</si>
  <si>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</si>
  <si>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</si>
  <si>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</si>
  <si>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</si>
  <si>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</si>
  <si>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</si>
  <si>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</si>
  <si>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</si>
  <si>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</si>
  <si>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</si>
  <si>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</si>
  <si>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</si>
  <si>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</si>
  <si>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</si>
  <si>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</si>
  <si>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</si>
  <si>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</si>
  <si>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</si>
  <si>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</si>
  <si>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</si>
  <si>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</si>
  <si>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</si>
  <si>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</si>
  <si>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</si>
  <si>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Report Generation Date &amp; Time : Monday, August 3, 2026 5:32 PM</t>
  </si>
  <si>
    <t>From Date : 02-Aug-2026</t>
  </si>
  <si>
    <t>To Date : 02-Aug-2026</t>
  </si>
  <si>
    <t>West</t>
  </si>
  <si>
    <t>Madhya Pradesh 2</t>
  </si>
  <si>
    <t>Jabalpur</t>
  </si>
  <si>
    <t>MPGL0385</t>
  </si>
  <si>
    <t>Kalashilain</t>
  </si>
  <si>
    <t>SF0092982</t>
  </si>
  <si>
    <t>Manoj Yadav</t>
  </si>
  <si>
    <t>253</t>
  </si>
  <si>
    <t>SARASWATI</t>
  </si>
  <si>
    <t>Chetana</t>
  </si>
  <si>
    <t>SSF2436356</t>
  </si>
  <si>
    <t>OBC</t>
  </si>
  <si>
    <t>HINDU</t>
  </si>
  <si>
    <t>Agriculture &amp; Farming</t>
  </si>
  <si>
    <t>PREETI YADAV</t>
  </si>
  <si>
    <t>25-Sep-2023</t>
  </si>
  <si>
    <t>08</t>
  </si>
  <si>
    <t>2</t>
  </si>
  <si>
    <t>4.34 Yrs</t>
  </si>
  <si>
    <t>14 Mar 2022</t>
  </si>
  <si>
    <t>&gt; 4 to 6 Years</t>
  </si>
  <si>
    <t>08-Nov-2023</t>
  </si>
  <si>
    <t>15-Jul-2026</t>
  </si>
  <si>
    <t>Close</t>
  </si>
  <si>
    <t>9131066017</t>
  </si>
  <si>
    <t>Deepak Kumar Nema/SF0055590</t>
  </si>
  <si>
    <t>As per cash receipt, Borrower Preeti Yadav_353148592 paid the below-mentioned Preclose amount to the Credit Assistant Nitin Rajak_SF0054095 but the same was not posted in the FIMO.
# Borrower paid an Preclose amount of Rs. 49,220/- on 29-Nov-2023 through cash.
# CA Nitin Rajak posted an EMI amount of Rs. 2,780/- on date 08-Dec-2023.
# CA Nitin Rajak posted an EMI amount of Rs. 2,780/- on date 08-Jan-2024
# CA Nitin Rajak posted an EMI amount of Rs. 2,780/- on date 08-Feb-2024
# CA Nitin Rajak posted an EMI amount of Rs. 2,780/- on date 08-Mar-2024
# CA Nitin Rajak posted an EMI amount of Rs. 2,780/- on date 08-Apr-2024
# CA Nitin Rajak posted an EMI amount of Rs. 2,780/- on date 08-May-2024
# CA Nitin Rajak posted an EMI amount of Rs. 2,780/- on date 08-Jun-2024
# CA Nitin Rajak posted an EMI amount of Rs. 2,780/- on date 01-Jul-2024
# CA Om Sahu posted an EMI amount of Rs. 2,780/- on date 02-Aug-2024
# CA Om Sahu posted an EMI amount of Rs. 2,780/- on date 01-Sep-2024
# CA Om Sahu posted an EMI amount of Rs. 2,780/- on date 01-Oct-2024
# CA Om Sahu posted an EMI amount of Rs. 2,780/- on date 03-Nov-2024
# CA Om Sahu posted an EMI amount of Rs. 2,780/- on date 08-Dec-2024
# CA Om Sahu posted an EMI amount of Rs. 2,780/- on date 08-Jan-2025
# Total collected amount Rs. 49,220/-
# Amount accounted in FIMO Rs. 38,920/-
# Fraud amount recovered Rs. 0/- 
# Net fraud amount Rs. 10,300/-
Evidence availability : Cash Receipt, Borrower Written Statement.</t>
  </si>
  <si>
    <t>MPGL0447</t>
  </si>
  <si>
    <t>Sadhar</t>
  </si>
  <si>
    <t>Sadar</t>
  </si>
  <si>
    <t>SF0086283</t>
  </si>
  <si>
    <t>Om Sahu</t>
  </si>
  <si>
    <t>502963</t>
  </si>
  <si>
    <t>502963 Maa1</t>
  </si>
  <si>
    <t>SSF4954769</t>
  </si>
  <si>
    <t>EBC</t>
  </si>
  <si>
    <t>Brick Making</t>
  </si>
  <si>
    <t>RANI RAJAK</t>
  </si>
  <si>
    <t>72290</t>
  </si>
  <si>
    <t>736609</t>
  </si>
  <si>
    <t>SSF5152100</t>
  </si>
  <si>
    <t>GENERAL</t>
  </si>
  <si>
    <t>MUSLIM</t>
  </si>
  <si>
    <t>Mattresses &amp; Pillow Business</t>
  </si>
  <si>
    <t>GULASTANA</t>
  </si>
  <si>
    <t>Narayanpur</t>
  </si>
  <si>
    <t>SF0091923</t>
  </si>
  <si>
    <t>Vikram Vishwakarma</t>
  </si>
  <si>
    <t xml:space="preserve"> g2 613130</t>
  </si>
  <si>
    <t>durga 1</t>
  </si>
  <si>
    <t>Unnati</t>
  </si>
  <si>
    <t>SSF3956502</t>
  </si>
  <si>
    <t>SUKKO BAI</t>
  </si>
  <si>
    <t>Sai Colony</t>
  </si>
  <si>
    <t>62</t>
  </si>
  <si>
    <t>sai 2</t>
  </si>
  <si>
    <t>SSF5553620</t>
  </si>
  <si>
    <t>Printing Press</t>
  </si>
  <si>
    <t>MS RITU</t>
  </si>
  <si>
    <t>Rampur</t>
  </si>
  <si>
    <t>SF0092553</t>
  </si>
  <si>
    <t>Rishin Dubey</t>
  </si>
  <si>
    <t>457238</t>
  </si>
  <si>
    <t>shiv 457238 G10</t>
  </si>
  <si>
    <t>SSF5653427</t>
  </si>
  <si>
    <t>Kirana shop</t>
  </si>
  <si>
    <t>REENA LALWANI</t>
  </si>
  <si>
    <t>Simla Colony</t>
  </si>
  <si>
    <t>Simla Colony C1</t>
  </si>
  <si>
    <t>I T o</t>
  </si>
  <si>
    <t>SID951373958672</t>
  </si>
  <si>
    <t>MEENA BURMAN</t>
  </si>
  <si>
    <t>Hathital</t>
  </si>
  <si>
    <t>SF0103644</t>
  </si>
  <si>
    <t>Shiksha Gupta</t>
  </si>
  <si>
    <t>30</t>
  </si>
  <si>
    <t>Durga</t>
  </si>
  <si>
    <t>SID951373517488</t>
  </si>
  <si>
    <t>Tent House</t>
  </si>
  <si>
    <t>SIYA BAIRAGI</t>
  </si>
  <si>
    <t>Raitnaka</t>
  </si>
  <si>
    <t>444612</t>
  </si>
  <si>
    <t>ram</t>
  </si>
  <si>
    <t>SSF5840038</t>
  </si>
  <si>
    <t>OTHERS</t>
  </si>
  <si>
    <t>Stone Cutting Services</t>
  </si>
  <si>
    <t>NISHA KUSHWAHA</t>
  </si>
  <si>
    <t>29-Nov-2023</t>
  </si>
  <si>
    <t>1</t>
  </si>
  <si>
    <t>2.64 Yrs</t>
  </si>
  <si>
    <t>29 Nov 2023</t>
  </si>
  <si>
    <t>&gt; 2 to 4 Years</t>
  </si>
  <si>
    <t>08-Jan-2024</t>
  </si>
  <si>
    <t>31-Dec-2024</t>
  </si>
  <si>
    <t>&gt;180</t>
  </si>
  <si>
    <t>Open</t>
  </si>
  <si>
    <t>23-Dec-2023</t>
  </si>
  <si>
    <t>2.58 Yrs</t>
  </si>
  <si>
    <t>23 Dec 2023</t>
  </si>
  <si>
    <t>08-Feb-2024</t>
  </si>
  <si>
    <t>08-May-2026</t>
  </si>
  <si>
    <t>17-Jan-2024</t>
  </si>
  <si>
    <t>05</t>
  </si>
  <si>
    <t>0</t>
  </si>
  <si>
    <t>3.10 Yrs</t>
  </si>
  <si>
    <t>16 Jun 2023</t>
  </si>
  <si>
    <t>05-Mar-2024</t>
  </si>
  <si>
    <t>05-Apr-2025</t>
  </si>
  <si>
    <t>14-Feb-2024</t>
  </si>
  <si>
    <t>06</t>
  </si>
  <si>
    <t>2.43 Yrs</t>
  </si>
  <si>
    <t>14 Feb 2024</t>
  </si>
  <si>
    <t>06-Mar-2024</t>
  </si>
  <si>
    <t>31-Aug-2025</t>
  </si>
  <si>
    <t>03-Mar-2024</t>
  </si>
  <si>
    <t>09</t>
  </si>
  <si>
    <t>2.38 Yrs</t>
  </si>
  <si>
    <t>03 Mar 2024</t>
  </si>
  <si>
    <t>09-Apr-2024</t>
  </si>
  <si>
    <t>09-Jul-2025</t>
  </si>
  <si>
    <t>04</t>
  </si>
  <si>
    <t>4</t>
  </si>
  <si>
    <t>8.00 Yrs</t>
  </si>
  <si>
    <t>19 Nov 2019</t>
  </si>
  <si>
    <t>&gt; 6 to 10 Years</t>
  </si>
  <si>
    <t>04-Apr-2024</t>
  </si>
  <si>
    <t>04-Feb-2025</t>
  </si>
  <si>
    <t>04-Mar-2024</t>
  </si>
  <si>
    <t>8.31 Yrs</t>
  </si>
  <si>
    <t>20 Feb 2020</t>
  </si>
  <si>
    <t>05-Apr-2024</t>
  </si>
  <si>
    <t>03-Jul-2026</t>
  </si>
  <si>
    <t>19-Mar-2024</t>
  </si>
  <si>
    <t>07</t>
  </si>
  <si>
    <t>2.34 Yrs</t>
  </si>
  <si>
    <t>19 Mar 2024</t>
  </si>
  <si>
    <t>07-May-2024</t>
  </si>
  <si>
    <t>29-Nov-2024</t>
  </si>
  <si>
    <t>9329302307</t>
  </si>
  <si>
    <t>9981063137</t>
  </si>
  <si>
    <t>8817850567</t>
  </si>
  <si>
    <t>6267072766</t>
  </si>
  <si>
    <t>6262161468</t>
  </si>
  <si>
    <t>9685269911</t>
  </si>
  <si>
    <t>9300064866</t>
  </si>
  <si>
    <t>9691862664</t>
  </si>
  <si>
    <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</si>
  <si>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Borrower stated that she paid all EMI amount to CA but hard evidence not provided by borrower so we are not consider fraud</t>
  </si>
  <si>
    <t xml:space="preserve">Borrower stated that </t>
  </si>
  <si>
    <t xml:space="preserve">During visit borrower available but loan card not available </t>
  </si>
  <si>
    <t xml:space="preserve">During visit borrower not available but loan card available, No fraud found  </t>
  </si>
  <si>
    <t>During visit borrower and loan card not available</t>
  </si>
  <si>
    <t>During visit borrower not traceable also confirm with branch staff</t>
  </si>
  <si>
    <t>FN26-27-01020</t>
  </si>
  <si>
    <t>Nitin Rajak</t>
  </si>
  <si>
    <t>SF0054095</t>
  </si>
  <si>
    <t xml:space="preserve">Credit Assistant </t>
  </si>
  <si>
    <t>Madhya Pradesh</t>
  </si>
  <si>
    <t>Dual Staff</t>
  </si>
  <si>
    <t>Available &amp; Updated</t>
  </si>
  <si>
    <t>Ganesh Singh</t>
  </si>
  <si>
    <t>SF0092129</t>
  </si>
  <si>
    <t>Vikasdeep Mishra</t>
  </si>
  <si>
    <t>SF0031447</t>
  </si>
  <si>
    <t>Branch Manager</t>
  </si>
  <si>
    <t>FIR Not Filled</t>
  </si>
  <si>
    <t>CSS</t>
  </si>
  <si>
    <t>Ashish Chouarasia/SF0009276</t>
  </si>
  <si>
    <t>Anilraja Vyas/SF0022590</t>
  </si>
  <si>
    <t>Omkar Namdev/SF0015698</t>
  </si>
  <si>
    <t>Umesh Kumar/SF0088299</t>
  </si>
  <si>
    <t>Terminated</t>
  </si>
  <si>
    <t>Completed-Report Submitted</t>
  </si>
  <si>
    <t>Deepak Kumar Nema</t>
  </si>
  <si>
    <t>SF0055590</t>
  </si>
  <si>
    <t xml:space="preserve">Credit Assistant Nitin Rajak_SF0054095 was found Involved in collection misappropriation (Collected EMIs but not posted to concerned borrower account) on the name of 01 borrower for the amounting to Rs. 49,220/- based on the evidence available.
Credit Assistant Nitin Rajak was terminated on date 26-Mar-25.
# Total collected amount Rs. 49,220/-
# Amount accounted in FIMO Rs. 38,920/-
# Amount recovered Rs. 0/-
# Net fraud amount Rs. 10,300/-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</si>
</sst>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6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67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35" fillId="0" borderId="1" xfId="0" applyFont="1" applyBorder="1" applyAlignment="1">
      <alignment horizontal="center" vertical="center" readingOrder="1"/>
    </xf>
    <xf numFmtId="172" fontId="35" fillId="0" borderId="1" xfId="0" applyNumberFormat="1" applyFont="1" applyBorder="1" applyAlignment="1">
      <alignment horizontal="center" vertical="center" readingOrder="1"/>
    </xf>
    <xf numFmtId="0" fontId="6" fillId="8" borderId="1" xfId="0" applyFont="1" applyFill="1" applyBorder="1" applyAlignment="1" applyProtection="1">
      <alignment horizontal="left" vertical="center" wrapText="1"/>
      <protection locked="0"/>
    </xf>
    <xf numFmtId="0" fontId="17" fillId="6" borderId="1" xfId="0" applyFont="1" applyFill="1" applyBorder="1" applyAlignment="1">
      <alignment horizontal="center" vertical="center" wrapText="1" readingOrder="1"/>
    </xf>
    <xf numFmtId="0" fontId="36" fillId="0" borderId="1" xfId="0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7265625" bestFit="1" customWidth="1"/>
    <col min="2" max="2" width="24.54296875" customWidth="1"/>
    <col min="3" max="3" width="25.26953125" customWidth="1"/>
    <col min="4" max="4" width="25.7265625" customWidth="1"/>
    <col min="5" max="5" width="22.54296875" customWidth="1"/>
    <col min="6" max="6" width="92.26953125" bestFit="1" customWidth="1"/>
    <col min="7" max="7" width="22.453125" bestFit="1" customWidth="1"/>
    <col min="8" max="8" width="11.7265625" bestFit="1" customWidth="1"/>
    <col min="9" max="9" width="30.26953125" customWidth="1"/>
  </cols>
  <sheetData>
    <row r="1" spans="1:11" ht="26" x14ac:dyDescent="0.35">
      <c r="A1" s="4" t="s">
        <v>120</v>
      </c>
      <c r="B1" s="12" t="s">
        <v>121</v>
      </c>
      <c r="C1" s="12" t="s">
        <v>122</v>
      </c>
      <c r="D1" s="12" t="s">
        <v>124</v>
      </c>
      <c r="E1" s="12" t="s">
        <v>125</v>
      </c>
      <c r="F1" s="84" t="s">
        <v>170</v>
      </c>
      <c r="G1" s="84" t="s">
        <v>178</v>
      </c>
      <c r="H1" s="84" t="s">
        <v>181</v>
      </c>
      <c r="I1" s="97" t="s">
        <v>90</v>
      </c>
    </row>
    <row r="2" spans="1:11" x14ac:dyDescent="0.35">
      <c r="A2" s="56" t="s">
        <v>126</v>
      </c>
      <c r="B2" t="s">
        <v>99</v>
      </c>
      <c r="C2" s="54" t="s">
        <v>111</v>
      </c>
      <c r="D2" t="s">
        <v>102</v>
      </c>
      <c r="E2" t="s">
        <v>107</v>
      </c>
      <c r="F2" t="s">
        <v>171</v>
      </c>
      <c r="G2" t="s">
        <v>107</v>
      </c>
      <c r="H2" t="s">
        <v>179</v>
      </c>
      <c r="I2" t="s">
        <v>181</v>
      </c>
      <c r="J2" t="s">
        <v>220</v>
      </c>
      <c r="K2" s="98"/>
    </row>
    <row r="3" spans="1:11" x14ac:dyDescent="0.35">
      <c r="A3" s="56" t="s">
        <v>127</v>
      </c>
      <c r="B3" t="s">
        <v>100</v>
      </c>
      <c r="C3" s="54" t="s">
        <v>112</v>
      </c>
      <c r="D3" t="s">
        <v>103</v>
      </c>
      <c r="E3" t="s">
        <v>108</v>
      </c>
      <c r="F3" t="s">
        <v>172</v>
      </c>
      <c r="G3" t="s">
        <v>108</v>
      </c>
      <c r="H3" t="s">
        <v>180</v>
      </c>
      <c r="I3" t="s">
        <v>182</v>
      </c>
      <c r="J3" t="s">
        <v>221</v>
      </c>
      <c r="K3" s="98"/>
    </row>
    <row r="4" spans="1:11" x14ac:dyDescent="0.35">
      <c r="A4" s="56" t="s">
        <v>119</v>
      </c>
      <c r="B4" t="s">
        <v>101</v>
      </c>
      <c r="C4" s="54" t="s">
        <v>113</v>
      </c>
      <c r="D4" t="s">
        <v>141</v>
      </c>
      <c r="E4" t="s">
        <v>118</v>
      </c>
      <c r="F4" t="s">
        <v>173</v>
      </c>
      <c r="G4" s="54"/>
      <c r="I4" t="s">
        <v>183</v>
      </c>
      <c r="J4" t="s">
        <v>222</v>
      </c>
      <c r="K4" s="98"/>
    </row>
    <row r="5" spans="1:11" x14ac:dyDescent="0.35">
      <c r="A5" s="56" t="s">
        <v>128</v>
      </c>
      <c r="C5" s="54" t="s">
        <v>114</v>
      </c>
      <c r="D5" t="s">
        <v>106</v>
      </c>
      <c r="E5" t="s">
        <v>189</v>
      </c>
      <c r="F5" t="s">
        <v>174</v>
      </c>
      <c r="I5" t="s">
        <v>185</v>
      </c>
      <c r="K5" s="98"/>
    </row>
    <row r="6" spans="1:11" x14ac:dyDescent="0.35">
      <c r="A6" s="56" t="s">
        <v>132</v>
      </c>
      <c r="C6" s="54" t="s">
        <v>110</v>
      </c>
      <c r="D6" t="s">
        <v>104</v>
      </c>
      <c r="E6" t="s">
        <v>109</v>
      </c>
      <c r="I6" t="s">
        <v>186</v>
      </c>
      <c r="K6" s="98"/>
    </row>
    <row r="7" spans="1:11" x14ac:dyDescent="0.35">
      <c r="C7" s="54" t="s">
        <v>115</v>
      </c>
      <c r="E7" t="s">
        <v>105</v>
      </c>
      <c r="I7" t="s">
        <v>187</v>
      </c>
      <c r="K7" s="98"/>
    </row>
    <row r="8" spans="1:11" x14ac:dyDescent="0.35">
      <c r="C8" s="54" t="s">
        <v>116</v>
      </c>
      <c r="E8" t="s">
        <v>104</v>
      </c>
      <c r="I8" t="s">
        <v>188</v>
      </c>
      <c r="K8" s="98"/>
    </row>
    <row r="9" spans="1:11" x14ac:dyDescent="0.35">
      <c r="C9" s="54" t="s">
        <v>117</v>
      </c>
      <c r="I9" t="s">
        <v>184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R1" zoomScale="93" zoomScaleNormal="100" workbookViewId="0">
      <pane ySplit="4" topLeftCell="A5" activePane="bottomLeft" state="frozen"/>
      <selection pane="bottomLeft" activeCell="R5" sqref="R5"/>
    </sheetView>
  </sheetViews>
  <sheetFormatPr defaultColWidth="0" defaultRowHeight="14.5" zeroHeight="1" x14ac:dyDescent="0.35"/>
  <cols>
    <col min="1" max="1" width="9" customWidth="1"/>
    <col min="2" max="2" width="13.26953125" customWidth="1"/>
    <col min="3" max="6" width="15.54296875" customWidth="1"/>
    <col min="7" max="7" width="17.7265625" bestFit="1" customWidth="1"/>
    <col min="8" max="8" width="19.7265625" customWidth="1"/>
    <col min="9" max="9" width="20.2695312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26953125" customWidth="1"/>
    <col min="19" max="19" width="20.26953125" customWidth="1"/>
    <col min="20" max="20" width="18.453125" customWidth="1"/>
    <col min="21" max="21" width="20.26953125" customWidth="1"/>
    <col min="22" max="22" width="25.453125" customWidth="1"/>
    <col min="23" max="23" width="32.26953125" customWidth="1"/>
    <col min="24" max="24" width="46.7265625" customWidth="1"/>
    <col min="25" max="25" width="23.7265625" customWidth="1"/>
    <col min="26" max="26" width="16.7265625" customWidth="1"/>
    <col min="27" max="33" width="16.26953125" customWidth="1"/>
    <col min="34" max="35" width="17" customWidth="1"/>
    <col min="36" max="37" width="31.453125" customWidth="1"/>
    <col min="38" max="38" width="16.26953125" customWidth="1"/>
    <col min="39" max="39" width="15.7265625" customWidth="1"/>
    <col min="40" max="40" width="14.54296875" customWidth="1"/>
    <col min="41" max="41" width="60.453125" customWidth="1"/>
    <col min="42" max="42" width="5.7265625" customWidth="1"/>
    <col min="43" max="43" width="0" hidden="1" customWidth="1"/>
    <col min="44" max="16384" width="5.7265625" hidden="1"/>
  </cols>
  <sheetData>
    <row r="1" spans="1:41" ht="18.5" x14ac:dyDescent="0.35">
      <c r="A1" s="2" t="s">
        <v>2</v>
      </c>
    </row>
    <row r="2" spans="1:41" ht="15.5" x14ac:dyDescent="0.35">
      <c r="A2" s="70" t="s">
        <v>223</v>
      </c>
    </row>
    <row r="3" spans="1:41" ht="15.5" x14ac:dyDescent="0.35">
      <c r="A3" s="71" t="s">
        <v>247</v>
      </c>
      <c r="H3" s="108"/>
    </row>
    <row r="4" spans="1:41" ht="65" x14ac:dyDescent="0.35">
      <c r="A4" s="4" t="s">
        <v>3</v>
      </c>
      <c r="B4" s="4" t="s">
        <v>137</v>
      </c>
      <c r="C4" s="5" t="s">
        <v>136</v>
      </c>
      <c r="D4" s="4" t="s">
        <v>138</v>
      </c>
      <c r="E4" s="5" t="s">
        <v>139</v>
      </c>
      <c r="F4" s="5" t="s">
        <v>191</v>
      </c>
      <c r="G4" s="4" t="s">
        <v>94</v>
      </c>
      <c r="H4" s="4" t="s">
        <v>219</v>
      </c>
      <c r="I4" s="4" t="s">
        <v>95</v>
      </c>
      <c r="J4" s="4" t="s">
        <v>140</v>
      </c>
      <c r="K4" s="4" t="s">
        <v>9</v>
      </c>
      <c r="L4" s="6" t="s">
        <v>6</v>
      </c>
      <c r="M4" s="6" t="s">
        <v>7</v>
      </c>
      <c r="N4" s="6" t="s">
        <v>231</v>
      </c>
      <c r="O4" s="6" t="s">
        <v>232</v>
      </c>
      <c r="P4" s="6" t="s">
        <v>233</v>
      </c>
      <c r="Q4" s="6" t="s">
        <v>234</v>
      </c>
      <c r="R4" s="4" t="s">
        <v>158</v>
      </c>
      <c r="S4" s="7" t="s">
        <v>159</v>
      </c>
      <c r="T4" s="4" t="s">
        <v>160</v>
      </c>
      <c r="U4" s="4" t="s">
        <v>8</v>
      </c>
      <c r="V4" s="4" t="s">
        <v>96</v>
      </c>
      <c r="W4" s="4" t="s">
        <v>161</v>
      </c>
      <c r="X4" s="4" t="s">
        <v>133</v>
      </c>
      <c r="Y4" s="4" t="s">
        <v>79</v>
      </c>
      <c r="Z4" s="4" t="s">
        <v>97</v>
      </c>
      <c r="AA4" s="4" t="s">
        <v>98</v>
      </c>
      <c r="AB4" s="4" t="s">
        <v>239</v>
      </c>
      <c r="AC4" s="4" t="s">
        <v>240</v>
      </c>
      <c r="AD4" s="4" t="s">
        <v>242</v>
      </c>
      <c r="AE4" s="4" t="s">
        <v>241</v>
      </c>
      <c r="AF4" s="4" t="s">
        <v>246</v>
      </c>
      <c r="AG4" s="4" t="s">
        <v>243</v>
      </c>
      <c r="AH4" s="4" t="s">
        <v>134</v>
      </c>
      <c r="AI4" s="4" t="s">
        <v>135</v>
      </c>
      <c r="AJ4" s="4" t="s">
        <v>244</v>
      </c>
      <c r="AK4" s="4" t="s">
        <v>235</v>
      </c>
      <c r="AL4" s="4" t="s">
        <v>236</v>
      </c>
      <c r="AM4" s="4" t="s">
        <v>245</v>
      </c>
      <c r="AN4" s="4" t="s">
        <v>237</v>
      </c>
      <c r="AO4" s="4" t="s">
        <v>238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MPGL0385</v>
      </c>
      <c r="D5" s="64" t="str">
        <f>IF('Physical Cash at Safe'!D28="Yes", 'Physical Cash at Safe'!A4, 'Borrower Wise Details'!C5)</f>
        <v>Jabalpur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Madhya Pradesh 2</v>
      </c>
      <c r="G5" s="61">
        <v>46210</v>
      </c>
      <c r="H5" s="62" t="s">
        <v>418</v>
      </c>
      <c r="I5" s="61">
        <v>46218</v>
      </c>
      <c r="J5" s="79" t="str">
        <f>IF('Physical Cash at Safe'!D28="Yes",'Physical Cash at Safe'!E28,IF('Borrower Wise Details'!D5&lt;&gt;"",'Borrower Wise Details'!D5,""))</f>
        <v>FN26-27-01020</v>
      </c>
      <c r="K5" s="89">
        <v>1</v>
      </c>
      <c r="L5" s="90">
        <v>49220</v>
      </c>
      <c r="M5" s="90">
        <v>0</v>
      </c>
      <c r="N5" s="90" t="s">
        <v>419</v>
      </c>
      <c r="O5" s="90" t="s">
        <v>420</v>
      </c>
      <c r="P5" s="90" t="s">
        <v>421</v>
      </c>
      <c r="Q5" s="90" t="s">
        <v>422</v>
      </c>
      <c r="R5" s="80" t="str">
        <f>IF('Physical Cash at Safe'!$D$28="Yes", 'Physical Cash at Safe'!$A$28, IF('Borrower Wise Details'!F5&lt;&gt;"", 'Borrower Wise Details'!F5, ""))</f>
        <v>Nitin Rajak</v>
      </c>
      <c r="S5" s="79" t="str">
        <f>IF('Physical Cash at Safe'!$D$28="Yes", 'Physical Cash at Safe'!$C$28, IF('Borrower Wise Details'!H5&lt;&gt;"", 'Borrower Wise Details'!H5, ""))</f>
        <v xml:space="preserve">Credit Assistant </v>
      </c>
      <c r="T5" s="79" t="str">
        <f>IF('Physical Cash at Safe'!$D$28="Yes", 'Physical Cash at Safe'!$B$28, IF('Borrower Wise Details'!G5&lt;&gt;"", 'Borrower Wise Details'!G5, ""))</f>
        <v>SF0054095</v>
      </c>
      <c r="U5" s="83" t="s">
        <v>423</v>
      </c>
      <c r="V5" s="61">
        <v>45742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424</v>
      </c>
      <c r="Z5" s="61">
        <v>46231</v>
      </c>
      <c r="AA5" s="61">
        <v>46232</v>
      </c>
      <c r="AB5" s="61" t="s">
        <v>222</v>
      </c>
      <c r="AC5" s="61" t="s">
        <v>222</v>
      </c>
      <c r="AD5" s="61" t="s">
        <v>222</v>
      </c>
      <c r="AE5" s="61" t="s">
        <v>425</v>
      </c>
      <c r="AF5" s="61" t="s">
        <v>426</v>
      </c>
      <c r="AG5" s="123">
        <v>9</v>
      </c>
      <c r="AH5" s="106" cm="1">
        <f t="array" ref="AH5">IF(COUNTA('Loan Outstanding Report'!$BI$5:$BI$13)=0,"",SUMPRODUCT(--(FREQUENCY(IF('Loan Outstanding Report'!$BI$5:$BI$13&lt;&gt;"",MATCH('Loan Outstanding Report'!$S$5:$S$13,'Loan Outstanding Report'!$S$5:$S$13,0)),ROW('Loan Outstanding Report'!$S$5:$S$13)-ROW('Loan Outstanding Report'!S5)+1)&gt;0)))</f>
        <v>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49220</v>
      </c>
      <c r="AJ5" s="106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38920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10300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46239</v>
      </c>
      <c r="AO5" s="75" t="s">
        <v>427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4" sqref="C4"/>
    </sheetView>
  </sheetViews>
  <sheetFormatPr defaultColWidth="9.26953125" defaultRowHeight="14.5" zeroHeight="1" x14ac:dyDescent="0.35"/>
  <cols>
    <col min="1" max="1" width="8.7265625" customWidth="1"/>
    <col min="2" max="2" width="13.7265625" customWidth="1"/>
    <col min="3" max="3" width="20.26953125" customWidth="1"/>
    <col min="4" max="4" width="23.453125" customWidth="1"/>
    <col min="5" max="5" width="14.7265625" customWidth="1"/>
    <col min="6" max="6" width="18.453125" customWidth="1"/>
    <col min="7" max="7" width="22.54296875" customWidth="1"/>
    <col min="8" max="13" width="23.26953125" customWidth="1"/>
    <col min="14" max="14" width="17.2695312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31" t="s">
        <v>81</v>
      </c>
      <c r="I3" s="131"/>
      <c r="J3" s="131"/>
      <c r="K3" s="131"/>
      <c r="L3" s="131"/>
      <c r="M3" s="13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148</v>
      </c>
      <c r="C4" s="10" t="s">
        <v>143</v>
      </c>
      <c r="D4" s="10" t="s">
        <v>162</v>
      </c>
      <c r="E4" s="10" t="s">
        <v>157</v>
      </c>
      <c r="F4" s="10" t="s">
        <v>163</v>
      </c>
      <c r="G4" s="10" t="s">
        <v>156</v>
      </c>
      <c r="H4" s="10" t="s">
        <v>150</v>
      </c>
      <c r="I4" s="10" t="s">
        <v>151</v>
      </c>
      <c r="J4" s="10" t="s">
        <v>152</v>
      </c>
      <c r="K4" s="10" t="s">
        <v>153</v>
      </c>
      <c r="L4" s="10" t="s">
        <v>154</v>
      </c>
      <c r="M4" s="10" t="s">
        <v>155</v>
      </c>
      <c r="N4" s="10" t="s">
        <v>87</v>
      </c>
      <c r="O4" s="10" t="s">
        <v>164</v>
      </c>
      <c r="P4" s="10" t="s">
        <v>88</v>
      </c>
      <c r="Q4" s="10" t="s">
        <v>190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MPGL0385</v>
      </c>
      <c r="C5" s="50" t="str">
        <f>IF('Fraud Investigation Report'!D5="", "", 'Fraud Investigation Report'!D5)</f>
        <v>Jabalpur</v>
      </c>
      <c r="D5" s="73" t="str">
        <f>IF(OR('Fraud Investigation Report'!R5="", 'Fraud Investigation Report'!R5=0), "", 'Fraud Investigation Report'!R5)</f>
        <v>Nitin Rajak</v>
      </c>
      <c r="E5" s="73" t="str">
        <f>IF(OR('Fraud Investigation Report'!T5="", 'Fraud Investigation Report'!T5=0), "", 'Fraud Investigation Report'!T5)</f>
        <v>SF0054095</v>
      </c>
      <c r="F5" s="73" t="str">
        <f>IF(OR('Fraud Investigation Report'!S5="", 'Fraud Investigation Report'!S5=0), "", 'Fraud Investigation Report'!S5)</f>
        <v xml:space="preserve">Credit Assistant </v>
      </c>
      <c r="G5" s="50" t="str">
        <f>IF('Fraud Investigation Report'!J5="", "", 'Fraud Investigation Report'!J5)</f>
        <v>FN26-27-01020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49220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49220</v>
      </c>
      <c r="O5" s="104">
        <f>IFERROR('Fraud Investigation Report'!AJ5+'Fraud Investigation Report'!AK5,"")</f>
        <v>38920</v>
      </c>
      <c r="P5" s="103">
        <f>IF(AND(N5="", O5=""), "", IF(O5="", N5, N5 - IF(ISNUMBER(O5), O5, 0)))</f>
        <v>10300</v>
      </c>
      <c r="Q5" s="49" t="s">
        <v>222</v>
      </c>
      <c r="R5" s="94" t="s">
        <v>417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7265625" customWidth="1"/>
    <col min="5" max="5" width="19.7265625" customWidth="1"/>
    <col min="6" max="6" width="1" customWidth="1"/>
    <col min="7" max="16384" width="9.26953125" hidden="1"/>
  </cols>
  <sheetData>
    <row r="1" spans="1:5" ht="18.5" x14ac:dyDescent="0.45">
      <c r="A1" s="133" t="s">
        <v>2</v>
      </c>
      <c r="B1" s="134"/>
      <c r="C1" s="134"/>
      <c r="D1" s="134"/>
      <c r="E1" s="135"/>
    </row>
    <row r="2" spans="1:5" ht="18.5" x14ac:dyDescent="0.45">
      <c r="A2" s="14"/>
      <c r="B2" s="136" t="s">
        <v>223</v>
      </c>
      <c r="C2" s="136"/>
      <c r="D2" s="13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255</v>
      </c>
      <c r="B4" s="41" t="s">
        <v>254</v>
      </c>
      <c r="C4" s="41" t="s">
        <v>254</v>
      </c>
      <c r="D4" s="41" t="s">
        <v>254</v>
      </c>
      <c r="E4" s="41" t="s">
        <v>252</v>
      </c>
    </row>
    <row r="5" spans="1:5" ht="35.25" customHeight="1" x14ac:dyDescent="0.35">
      <c r="A5" s="17" t="s">
        <v>4</v>
      </c>
      <c r="B5" s="17" t="s">
        <v>92</v>
      </c>
      <c r="C5" s="17" t="s">
        <v>193</v>
      </c>
      <c r="D5" s="17" t="s">
        <v>93</v>
      </c>
      <c r="E5" s="17" t="s">
        <v>64</v>
      </c>
    </row>
    <row r="6" spans="1:5" ht="25.5" customHeight="1" x14ac:dyDescent="0.35">
      <c r="A6" s="42" t="s">
        <v>409</v>
      </c>
      <c r="B6" s="18">
        <v>46231</v>
      </c>
      <c r="C6" s="18">
        <v>46230</v>
      </c>
      <c r="D6" s="18">
        <v>46231</v>
      </c>
      <c r="E6" s="19">
        <v>0.375</v>
      </c>
    </row>
    <row r="7" spans="1:5" ht="15.5" x14ac:dyDescent="0.35">
      <c r="A7" s="137" t="s">
        <v>65</v>
      </c>
      <c r="B7" s="138"/>
      <c r="C7" s="138"/>
      <c r="D7" s="138"/>
      <c r="E7" s="138"/>
    </row>
    <row r="8" spans="1:5" ht="15" customHeight="1" x14ac:dyDescent="0.35">
      <c r="A8" s="139" t="s">
        <v>66</v>
      </c>
      <c r="B8" s="141" t="s">
        <v>86</v>
      </c>
      <c r="C8" s="142"/>
      <c r="D8" s="143" t="s">
        <v>67</v>
      </c>
      <c r="E8" s="144"/>
    </row>
    <row r="9" spans="1:5" ht="14.5" x14ac:dyDescent="0.35">
      <c r="A9" s="14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45" t="s">
        <v>91</v>
      </c>
      <c r="B20" s="146"/>
      <c r="C20" s="32">
        <v>0</v>
      </c>
      <c r="D20" s="33" t="s">
        <v>85</v>
      </c>
      <c r="E20" s="34">
        <v>0</v>
      </c>
    </row>
    <row r="21" spans="1:5" ht="30" customHeight="1" x14ac:dyDescent="0.35">
      <c r="A21" s="147" t="s">
        <v>82</v>
      </c>
      <c r="B21" s="148"/>
      <c r="C21" s="34">
        <v>0</v>
      </c>
      <c r="D21" s="33" t="s">
        <v>83</v>
      </c>
      <c r="E21" s="34">
        <v>0</v>
      </c>
    </row>
    <row r="22" spans="1:5" ht="30" customHeight="1" x14ac:dyDescent="0.35">
      <c r="A22" s="147" t="s">
        <v>72</v>
      </c>
      <c r="B22" s="148"/>
      <c r="C22" s="34">
        <v>0</v>
      </c>
      <c r="D22" s="35" t="s">
        <v>73</v>
      </c>
      <c r="E22" s="34"/>
    </row>
    <row r="23" spans="1:5" ht="30" customHeight="1" x14ac:dyDescent="0.35">
      <c r="A23" s="147" t="s">
        <v>74</v>
      </c>
      <c r="B23" s="148"/>
      <c r="C23" s="52">
        <f>(C19+C21)-(E20+E21)-E19</f>
        <v>0</v>
      </c>
      <c r="D23" s="53" t="s">
        <v>192</v>
      </c>
      <c r="E23" s="34"/>
    </row>
    <row r="24" spans="1:5" ht="82.5" customHeight="1" x14ac:dyDescent="0.35">
      <c r="A24" s="33" t="s">
        <v>225</v>
      </c>
      <c r="B24" s="132"/>
      <c r="C24" s="132"/>
      <c r="D24" s="132"/>
      <c r="E24" s="132"/>
    </row>
    <row r="25" spans="1:5" ht="57.75" customHeight="1" x14ac:dyDescent="0.35">
      <c r="A25" s="36" t="s">
        <v>75</v>
      </c>
      <c r="B25" s="155"/>
      <c r="C25" s="155"/>
      <c r="D25" s="155"/>
      <c r="E25" s="155"/>
    </row>
    <row r="26" spans="1:5" ht="20.149999999999999" customHeight="1" x14ac:dyDescent="0.35">
      <c r="A26" s="160" t="s">
        <v>169</v>
      </c>
      <c r="B26" s="160"/>
      <c r="C26" s="160"/>
      <c r="D26" s="160"/>
      <c r="E26" s="160"/>
    </row>
    <row r="27" spans="1:5" ht="27.75" customHeight="1" x14ac:dyDescent="0.35">
      <c r="A27" s="77" t="s">
        <v>129</v>
      </c>
      <c r="B27" s="77" t="s">
        <v>130</v>
      </c>
      <c r="C27" s="77" t="s">
        <v>131</v>
      </c>
      <c r="D27" s="77" t="s">
        <v>165</v>
      </c>
      <c r="E27" s="77" t="s">
        <v>166</v>
      </c>
    </row>
    <row r="28" spans="1:5" ht="30" customHeight="1" x14ac:dyDescent="0.35">
      <c r="A28" s="41"/>
      <c r="B28" s="41"/>
      <c r="C28" s="43"/>
      <c r="D28" s="43" t="s">
        <v>221</v>
      </c>
      <c r="E28" s="87"/>
    </row>
    <row r="29" spans="1:5" ht="30" customHeight="1" x14ac:dyDescent="0.35">
      <c r="A29" s="77" t="s">
        <v>168</v>
      </c>
      <c r="B29" s="78" t="s">
        <v>167</v>
      </c>
      <c r="C29" s="77" t="s">
        <v>194</v>
      </c>
      <c r="D29" s="158" t="s">
        <v>195</v>
      </c>
      <c r="E29" s="159"/>
    </row>
    <row r="30" spans="1:5" ht="40.15" customHeight="1" x14ac:dyDescent="0.35">
      <c r="A30" s="85"/>
      <c r="B30" s="85"/>
      <c r="C30" s="86" t="str">
        <f>IF(AND(A30="",B30=""),"",A30-B30)</f>
        <v/>
      </c>
      <c r="D30" s="161"/>
      <c r="E30" s="162"/>
    </row>
    <row r="31" spans="1:5" ht="15" customHeight="1" x14ac:dyDescent="0.35">
      <c r="A31" s="163"/>
      <c r="B31" s="164"/>
      <c r="C31" s="164"/>
      <c r="D31" s="164"/>
      <c r="E31" s="165"/>
    </row>
    <row r="32" spans="1:5" ht="24.75" customHeight="1" x14ac:dyDescent="0.35">
      <c r="A32" s="37" t="s">
        <v>196</v>
      </c>
      <c r="B32" s="38" t="s">
        <v>410</v>
      </c>
      <c r="C32" s="37" t="s">
        <v>76</v>
      </c>
      <c r="D32" s="156" t="s">
        <v>411</v>
      </c>
      <c r="E32" s="157"/>
    </row>
    <row r="33" spans="1:5" ht="18" customHeight="1" x14ac:dyDescent="0.35">
      <c r="A33" s="37" t="s">
        <v>77</v>
      </c>
      <c r="B33" s="118">
        <v>217</v>
      </c>
      <c r="C33" s="39" t="s">
        <v>78</v>
      </c>
      <c r="D33" s="149">
        <v>286</v>
      </c>
      <c r="E33" s="150"/>
    </row>
    <row r="34" spans="1:5" ht="26" x14ac:dyDescent="0.35">
      <c r="A34" s="39" t="s">
        <v>197</v>
      </c>
      <c r="B34" s="118" t="s">
        <v>414</v>
      </c>
      <c r="C34" s="39" t="s">
        <v>198</v>
      </c>
      <c r="D34" s="151" t="s">
        <v>412</v>
      </c>
      <c r="E34" s="152"/>
    </row>
    <row r="35" spans="1:5" ht="26" x14ac:dyDescent="0.35">
      <c r="A35" s="39" t="s">
        <v>199</v>
      </c>
      <c r="B35" s="118" t="s">
        <v>415</v>
      </c>
      <c r="C35" s="39" t="s">
        <v>201</v>
      </c>
      <c r="D35" s="151" t="s">
        <v>413</v>
      </c>
      <c r="E35" s="152"/>
    </row>
    <row r="36" spans="1:5" ht="25.5" customHeight="1" x14ac:dyDescent="0.35">
      <c r="A36" s="39" t="s">
        <v>200</v>
      </c>
      <c r="B36" s="119" t="s">
        <v>416</v>
      </c>
      <c r="C36" s="39" t="s">
        <v>202</v>
      </c>
      <c r="D36" s="153" t="s">
        <v>408</v>
      </c>
      <c r="E36" s="15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1" zoomScaleNormal="100" workbookViewId="0">
      <selection activeCell="S1004" sqref="S1004"/>
    </sheetView>
  </sheetViews>
  <sheetFormatPr defaultColWidth="0" defaultRowHeight="13" zeroHeight="1" x14ac:dyDescent="0.3"/>
  <cols>
    <col min="1" max="1" width="8.7265625" style="13" customWidth="1"/>
    <col min="2" max="2" width="13.26953125" style="13" customWidth="1"/>
    <col min="3" max="3" width="18.7265625" style="13" customWidth="1"/>
    <col min="4" max="4" width="19.7265625" style="13" customWidth="1"/>
    <col min="5" max="5" width="15.7265625" style="13" customWidth="1"/>
    <col min="6" max="6" width="19.54296875" style="13" customWidth="1"/>
    <col min="7" max="8" width="20.7265625" style="13" customWidth="1"/>
    <col min="9" max="10" width="16" style="13" customWidth="1"/>
    <col min="11" max="11" width="14.7265625" style="13" customWidth="1"/>
    <col min="12" max="12" width="17.26953125" style="13" customWidth="1"/>
    <col min="13" max="13" width="18.7265625" style="59" customWidth="1"/>
    <col min="14" max="14" width="15.54296875" style="13" customWidth="1"/>
    <col min="15" max="15" width="17.26953125" style="13" customWidth="1"/>
    <col min="16" max="16" width="28.26953125" style="13" customWidth="1"/>
    <col min="17" max="17" width="16.54296875" style="13" customWidth="1"/>
    <col min="18" max="18" width="17.453125" style="13" customWidth="1"/>
    <col min="19" max="19" width="20.26953125" style="13" customWidth="1"/>
    <col min="20" max="20" width="20.54296875" style="13" customWidth="1"/>
    <col min="21" max="21" width="18" style="13" customWidth="1"/>
    <col min="22" max="22" width="22.7265625" style="13" customWidth="1"/>
    <col min="23" max="23" width="52.26953125" style="13" customWidth="1"/>
    <col min="24" max="24" width="8.7265625" style="13" customWidth="1"/>
    <col min="25" max="16384" width="8.7265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223</v>
      </c>
    </row>
    <row r="3" spans="1:23" ht="15.5" x14ac:dyDescent="0.35">
      <c r="A3" s="71" t="s">
        <v>248</v>
      </c>
      <c r="E3" s="109" t="s">
        <v>216</v>
      </c>
      <c r="F3" s="109" t="s">
        <v>217</v>
      </c>
      <c r="U3" s="109" t="s">
        <v>216</v>
      </c>
      <c r="V3" s="109" t="s">
        <v>217</v>
      </c>
    </row>
    <row r="4" spans="1:23" ht="42.75" customHeight="1" x14ac:dyDescent="0.3">
      <c r="A4" s="8" t="s">
        <v>3</v>
      </c>
      <c r="B4" s="9" t="s">
        <v>142</v>
      </c>
      <c r="C4" s="9" t="s">
        <v>143</v>
      </c>
      <c r="D4" s="9" t="s">
        <v>144</v>
      </c>
      <c r="E4" s="9" t="s">
        <v>226</v>
      </c>
      <c r="F4" s="9" t="s">
        <v>145</v>
      </c>
      <c r="G4" s="9" t="s">
        <v>146</v>
      </c>
      <c r="H4" s="9" t="s">
        <v>147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230</v>
      </c>
      <c r="S4" s="9" t="s">
        <v>229</v>
      </c>
      <c r="T4" s="9" t="s">
        <v>59</v>
      </c>
      <c r="U4" s="9" t="s">
        <v>149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MPGL0385</v>
      </c>
      <c r="C5" s="60" t="str">
        <f>IF('Loan Outstanding Report'!$H$5="", "", 'Loan Outstanding Report'!$H$5)</f>
        <v>Jabalpur</v>
      </c>
      <c r="D5" s="120" t="s">
        <v>405</v>
      </c>
      <c r="E5" s="66">
        <v>46232</v>
      </c>
      <c r="F5" s="92" t="s">
        <v>406</v>
      </c>
      <c r="G5" s="49" t="s">
        <v>407</v>
      </c>
      <c r="H5" s="49" t="s">
        <v>408</v>
      </c>
      <c r="I5" s="49" t="s">
        <v>259</v>
      </c>
      <c r="J5" s="49" t="s">
        <v>262</v>
      </c>
      <c r="K5" s="49" t="s">
        <v>266</v>
      </c>
      <c r="L5" s="11">
        <v>353148592</v>
      </c>
      <c r="M5" s="67">
        <v>45194</v>
      </c>
      <c r="N5" s="49">
        <v>52000</v>
      </c>
      <c r="O5" s="49">
        <v>2780</v>
      </c>
      <c r="P5" s="67" t="s">
        <v>127</v>
      </c>
      <c r="Q5" s="88">
        <v>45259</v>
      </c>
      <c r="R5" s="49">
        <v>49220</v>
      </c>
      <c r="S5" s="49">
        <v>38920</v>
      </c>
      <c r="T5" s="49">
        <v>0</v>
      </c>
      <c r="U5" s="68">
        <f t="shared" ref="U5:U69" si="0">IF(AND(ISBLANK(R5),ISBLANK(S5),ISBLANK(T5)),"",R5-(S5+T5))</f>
        <v>10300</v>
      </c>
      <c r="V5" s="42" t="s">
        <v>183</v>
      </c>
      <c r="W5" s="69" t="s">
        <v>278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7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Q13"/>
  <sheetViews>
    <sheetView showGridLines="0" topLeftCell="BE4" zoomScaleNormal="100" workbookViewId="0">
      <selection activeCell="BE5" sqref="BE5"/>
    </sheetView>
  </sheetViews>
  <sheetFormatPr defaultColWidth="31.1796875" defaultRowHeight="14.5" x14ac:dyDescent="0.35"/>
  <cols>
    <col min="1" max="1" width="9.1796875" style="111" customWidth="1"/>
    <col min="2" max="2" width="9.453125" style="111" bestFit="1" customWidth="1"/>
    <col min="3" max="3" width="15.81640625" style="111" bestFit="1" customWidth="1"/>
    <col min="4" max="4" width="10.81640625" style="111" bestFit="1" customWidth="1"/>
    <col min="5" max="5" width="9.26953125" style="111" bestFit="1" customWidth="1"/>
    <col min="6" max="6" width="11.1796875" style="111" bestFit="1" customWidth="1"/>
    <col min="7" max="7" width="15.26953125" style="111" bestFit="1" customWidth="1"/>
    <col min="8" max="8" width="10.81640625" style="111" bestFit="1" customWidth="1"/>
    <col min="9" max="9" width="12.54296875" style="111" bestFit="1" customWidth="1"/>
    <col min="10" max="10" width="11.26953125" style="111" bestFit="1" customWidth="1"/>
    <col min="11" max="11" width="12.7265625" style="111" bestFit="1" customWidth="1"/>
    <col min="12" max="12" width="14.26953125" style="111" bestFit="1" customWidth="1"/>
    <col min="13" max="13" width="18" style="111" bestFit="1" customWidth="1"/>
    <col min="14" max="14" width="12.81640625" style="111" bestFit="1" customWidth="1"/>
    <col min="15" max="15" width="18.1796875" style="111" bestFit="1" customWidth="1"/>
    <col min="16" max="16" width="12.453125" style="111" bestFit="1" customWidth="1"/>
    <col min="17" max="17" width="15.54296875" style="111" bestFit="1" customWidth="1"/>
    <col min="18" max="18" width="16.81640625" style="111" bestFit="1" customWidth="1"/>
    <col min="19" max="20" width="15.7265625" style="111" bestFit="1" customWidth="1"/>
    <col min="21" max="21" width="9.81640625" style="111" bestFit="1" customWidth="1"/>
    <col min="22" max="22" width="11.7265625" style="111" bestFit="1" customWidth="1"/>
    <col min="23" max="23" width="12.7265625" style="111" bestFit="1" customWidth="1"/>
    <col min="24" max="24" width="24.7265625" style="111" bestFit="1" customWidth="1"/>
    <col min="25" max="25" width="12.453125" style="111" bestFit="1" customWidth="1"/>
    <col min="26" max="26" width="18.54296875" style="111" bestFit="1" customWidth="1"/>
    <col min="27" max="27" width="12.81640625" style="111" bestFit="1" customWidth="1"/>
    <col min="28" max="28" width="16.1796875" style="111" bestFit="1" customWidth="1"/>
    <col min="29" max="29" width="22.453125" style="111" bestFit="1" customWidth="1"/>
    <col min="30" max="30" width="19.54296875" style="111" bestFit="1" customWidth="1"/>
    <col min="31" max="31" width="13.7265625" style="111" bestFit="1" customWidth="1"/>
    <col min="32" max="32" width="11.54296875" style="111" bestFit="1" customWidth="1"/>
    <col min="33" max="33" width="23.1796875" style="111" bestFit="1" customWidth="1"/>
    <col min="34" max="34" width="18" style="111" bestFit="1" customWidth="1"/>
    <col min="35" max="35" width="22.7265625" style="111" bestFit="1" customWidth="1"/>
    <col min="36" max="36" width="19" style="111" bestFit="1" customWidth="1"/>
    <col min="37" max="37" width="21.1796875" style="111" bestFit="1" customWidth="1"/>
    <col min="38" max="38" width="18.7265625" style="111" bestFit="1" customWidth="1"/>
    <col min="39" max="39" width="20.453125" style="111" bestFit="1" customWidth="1"/>
    <col min="40" max="40" width="20.1796875" style="111" bestFit="1" customWidth="1"/>
    <col min="41" max="41" width="17.7265625" style="111" bestFit="1" customWidth="1"/>
    <col min="42" max="42" width="22.453125" style="111" bestFit="1" customWidth="1"/>
    <col min="43" max="43" width="22.1796875" style="111" bestFit="1" customWidth="1"/>
    <col min="44" max="44" width="19.54296875" style="111" bestFit="1" customWidth="1"/>
    <col min="45" max="45" width="16.54296875" style="111" bestFit="1" customWidth="1"/>
    <col min="46" max="46" width="15.54296875" style="111" bestFit="1" customWidth="1"/>
    <col min="47" max="47" width="17.26953125" style="111" bestFit="1" customWidth="1"/>
    <col min="48" max="48" width="23.81640625" style="111" bestFit="1" customWidth="1"/>
    <col min="49" max="49" width="11.81640625" style="111" bestFit="1" customWidth="1"/>
    <col min="50" max="50" width="16.54296875" style="111" bestFit="1" customWidth="1"/>
    <col min="51" max="51" width="23.26953125" style="111" bestFit="1" customWidth="1"/>
    <col min="52" max="52" width="19" style="111" bestFit="1" customWidth="1"/>
    <col min="53" max="53" width="22.26953125" style="111" bestFit="1" customWidth="1"/>
    <col min="54" max="54" width="14.54296875" style="111" bestFit="1" customWidth="1"/>
    <col min="55" max="55" width="13.7265625" style="111" bestFit="1" customWidth="1"/>
    <col min="56" max="56" width="13.453125" style="111" bestFit="1" customWidth="1"/>
    <col min="57" max="57" width="16.26953125" style="111" bestFit="1" customWidth="1"/>
    <col min="58" max="58" width="15.7265625" style="111" bestFit="1" customWidth="1"/>
    <col min="59" max="59" width="26.453125" style="111" bestFit="1" customWidth="1"/>
    <col min="60" max="60" width="27.1796875" style="111" bestFit="1" customWidth="1"/>
    <col min="61" max="61" width="20" style="111" bestFit="1" customWidth="1"/>
    <col min="62" max="62" width="17.26953125" style="111" bestFit="1" customWidth="1"/>
    <col min="63" max="63" width="24.26953125" style="112" bestFit="1" customWidth="1"/>
    <col min="64" max="64" width="16.1796875" style="113" bestFit="1" customWidth="1"/>
    <col min="65" max="65" width="24.453125" style="114" bestFit="1" customWidth="1"/>
    <col min="66" max="66" width="28.7265625" style="115" bestFit="1" customWidth="1"/>
    <col min="67" max="67" width="21.26953125" style="111" bestFit="1" customWidth="1"/>
    <col min="68" max="68" width="23.54296875" style="116" bestFit="1" customWidth="1"/>
    <col min="69" max="69" width="102" style="111" bestFit="1" customWidth="1"/>
    <col min="70" max="16384" width="31.1796875" style="111"/>
  </cols>
  <sheetData>
    <row r="1" spans="1:69" x14ac:dyDescent="0.35">
      <c r="A1" s="102" t="s">
        <v>250</v>
      </c>
      <c r="B1" s="121"/>
      <c r="C1" s="117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251</v>
      </c>
      <c r="B2" s="117"/>
      <c r="C2" s="117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249</v>
      </c>
      <c r="B3" s="117"/>
      <c r="C3" s="117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0" t="s">
        <v>216</v>
      </c>
      <c r="BH3" s="110" t="s">
        <v>218</v>
      </c>
      <c r="BI3" s="99"/>
      <c r="BJ3" s="99"/>
      <c r="BK3" s="100"/>
      <c r="BL3" s="101"/>
      <c r="BM3" s="99"/>
      <c r="BN3" s="99"/>
      <c r="BO3" s="99"/>
      <c r="BP3" s="110" t="s">
        <v>216</v>
      </c>
      <c r="BQ3" s="110" t="s">
        <v>218</v>
      </c>
    </row>
    <row r="4" spans="1:69" ht="26" x14ac:dyDescent="0.35">
      <c r="A4" s="129" t="s">
        <v>203</v>
      </c>
      <c r="B4" s="129" t="s">
        <v>5</v>
      </c>
      <c r="C4" s="129" t="s">
        <v>4</v>
      </c>
      <c r="D4" s="129" t="s">
        <v>63</v>
      </c>
      <c r="E4" s="129" t="s">
        <v>62</v>
      </c>
      <c r="F4" s="129" t="s">
        <v>20</v>
      </c>
      <c r="G4" s="129" t="s">
        <v>1</v>
      </c>
      <c r="H4" s="129" t="s">
        <v>204</v>
      </c>
      <c r="I4" s="129" t="s">
        <v>21</v>
      </c>
      <c r="J4" s="129" t="s">
        <v>205</v>
      </c>
      <c r="K4" s="129" t="s">
        <v>22</v>
      </c>
      <c r="L4" s="129" t="s">
        <v>23</v>
      </c>
      <c r="M4" s="129" t="s">
        <v>24</v>
      </c>
      <c r="N4" s="129" t="s">
        <v>25</v>
      </c>
      <c r="O4" s="129" t="s">
        <v>10</v>
      </c>
      <c r="P4" s="129" t="s">
        <v>26</v>
      </c>
      <c r="Q4" s="129" t="s">
        <v>27</v>
      </c>
      <c r="R4" s="129" t="s">
        <v>28</v>
      </c>
      <c r="S4" s="129" t="s">
        <v>206</v>
      </c>
      <c r="T4" s="129" t="s">
        <v>207</v>
      </c>
      <c r="U4" s="129" t="s">
        <v>29</v>
      </c>
      <c r="V4" s="129" t="s">
        <v>30</v>
      </c>
      <c r="W4" s="129" t="s">
        <v>31</v>
      </c>
      <c r="X4" s="129" t="s">
        <v>32</v>
      </c>
      <c r="Y4" s="129" t="s">
        <v>33</v>
      </c>
      <c r="Z4" s="129" t="s">
        <v>34</v>
      </c>
      <c r="AA4" s="129" t="s">
        <v>35</v>
      </c>
      <c r="AB4" s="129" t="s">
        <v>36</v>
      </c>
      <c r="AC4" s="129" t="s">
        <v>37</v>
      </c>
      <c r="AD4" s="129" t="s">
        <v>38</v>
      </c>
      <c r="AE4" s="129" t="s">
        <v>39</v>
      </c>
      <c r="AF4" s="129" t="s">
        <v>208</v>
      </c>
      <c r="AG4" s="129" t="s">
        <v>209</v>
      </c>
      <c r="AH4" s="129" t="s">
        <v>210</v>
      </c>
      <c r="AI4" s="129" t="s">
        <v>40</v>
      </c>
      <c r="AJ4" s="129" t="s">
        <v>41</v>
      </c>
      <c r="AK4" s="129" t="s">
        <v>42</v>
      </c>
      <c r="AL4" s="129" t="s">
        <v>43</v>
      </c>
      <c r="AM4" s="129" t="s">
        <v>211</v>
      </c>
      <c r="AN4" s="129" t="s">
        <v>44</v>
      </c>
      <c r="AO4" s="129" t="s">
        <v>45</v>
      </c>
      <c r="AP4" s="129" t="s">
        <v>212</v>
      </c>
      <c r="AQ4" s="129" t="s">
        <v>213</v>
      </c>
      <c r="AR4" s="129" t="s">
        <v>46</v>
      </c>
      <c r="AS4" s="129" t="s">
        <v>47</v>
      </c>
      <c r="AT4" s="129" t="s">
        <v>48</v>
      </c>
      <c r="AU4" s="129" t="s">
        <v>49</v>
      </c>
      <c r="AV4" s="129" t="s">
        <v>214</v>
      </c>
      <c r="AW4" s="129" t="s">
        <v>50</v>
      </c>
      <c r="AX4" s="129" t="s">
        <v>51</v>
      </c>
      <c r="AY4" s="129" t="s">
        <v>52</v>
      </c>
      <c r="AZ4" s="129" t="s">
        <v>53</v>
      </c>
      <c r="BA4" s="129" t="s">
        <v>54</v>
      </c>
      <c r="BB4" s="129" t="s">
        <v>55</v>
      </c>
      <c r="BC4" s="129" t="s">
        <v>56</v>
      </c>
      <c r="BD4" s="129" t="s">
        <v>57</v>
      </c>
      <c r="BE4" s="129" t="s">
        <v>58</v>
      </c>
      <c r="BF4" s="129" t="s">
        <v>215</v>
      </c>
      <c r="BG4" s="55" t="s">
        <v>123</v>
      </c>
      <c r="BH4" s="12" t="s">
        <v>224</v>
      </c>
      <c r="BI4" s="12" t="s">
        <v>227</v>
      </c>
      <c r="BJ4" s="12" t="s">
        <v>228</v>
      </c>
      <c r="BK4" s="93" t="s">
        <v>177</v>
      </c>
      <c r="BL4" s="12" t="s">
        <v>61</v>
      </c>
      <c r="BM4" s="12" t="s">
        <v>398</v>
      </c>
      <c r="BN4" s="12" t="s">
        <v>60</v>
      </c>
      <c r="BO4" s="12" t="s">
        <v>176</v>
      </c>
      <c r="BP4" s="12" t="s">
        <v>89</v>
      </c>
      <c r="BQ4" s="12" t="s">
        <v>175</v>
      </c>
    </row>
    <row r="5" spans="1:69" x14ac:dyDescent="0.35">
      <c r="A5" s="130">
        <v>1</v>
      </c>
      <c r="B5" s="126" t="s">
        <v>252</v>
      </c>
      <c r="C5" s="126" t="s">
        <v>253</v>
      </c>
      <c r="D5" s="126" t="s">
        <v>254</v>
      </c>
      <c r="E5" s="126" t="s">
        <v>254</v>
      </c>
      <c r="F5" s="126" t="s">
        <v>254</v>
      </c>
      <c r="G5" s="126" t="s">
        <v>255</v>
      </c>
      <c r="H5" s="126" t="s">
        <v>254</v>
      </c>
      <c r="I5" s="126">
        <v>79493</v>
      </c>
      <c r="J5" s="126" t="s">
        <v>256</v>
      </c>
      <c r="K5" s="126">
        <v>79493</v>
      </c>
      <c r="L5" s="126" t="s">
        <v>257</v>
      </c>
      <c r="M5" s="126" t="s">
        <v>258</v>
      </c>
      <c r="N5" s="126">
        <v>129201</v>
      </c>
      <c r="O5" s="126" t="s">
        <v>259</v>
      </c>
      <c r="P5" s="126">
        <v>175007</v>
      </c>
      <c r="Q5" s="126" t="s">
        <v>260</v>
      </c>
      <c r="R5" s="126" t="s">
        <v>261</v>
      </c>
      <c r="S5" s="126" t="s">
        <v>262</v>
      </c>
      <c r="T5" s="126" t="s">
        <v>262</v>
      </c>
      <c r="U5" s="126" t="s">
        <v>263</v>
      </c>
      <c r="V5" s="126" t="s">
        <v>264</v>
      </c>
      <c r="W5" s="126">
        <v>541</v>
      </c>
      <c r="X5" s="126" t="s">
        <v>265</v>
      </c>
      <c r="Y5" s="126">
        <v>353148592</v>
      </c>
      <c r="Z5" s="126" t="s">
        <v>266</v>
      </c>
      <c r="AA5" s="126" t="s">
        <v>267</v>
      </c>
      <c r="AB5" s="127">
        <v>52000</v>
      </c>
      <c r="AC5" s="126" t="s">
        <v>268</v>
      </c>
      <c r="AD5" s="126">
        <v>24</v>
      </c>
      <c r="AE5" s="126" t="s">
        <v>269</v>
      </c>
      <c r="AF5" s="126" t="s">
        <v>270</v>
      </c>
      <c r="AG5" s="126" t="s">
        <v>271</v>
      </c>
      <c r="AH5" s="126" t="s">
        <v>272</v>
      </c>
      <c r="AI5" s="126" t="s">
        <v>273</v>
      </c>
      <c r="AJ5" s="127">
        <v>2780</v>
      </c>
      <c r="AK5" s="127">
        <v>2780</v>
      </c>
      <c r="AL5" s="126" t="s">
        <v>274</v>
      </c>
      <c r="AM5" s="127">
        <v>52000</v>
      </c>
      <c r="AN5" s="127">
        <v>15365</v>
      </c>
      <c r="AO5" s="127">
        <v>67365</v>
      </c>
      <c r="AP5" s="127">
        <v>0</v>
      </c>
      <c r="AQ5" s="127">
        <v>0</v>
      </c>
      <c r="AR5" s="127">
        <v>0</v>
      </c>
      <c r="AS5" s="127">
        <v>0</v>
      </c>
      <c r="AT5" s="127">
        <v>0</v>
      </c>
      <c r="AU5" s="127">
        <v>0</v>
      </c>
      <c r="AV5" s="126">
        <v>34</v>
      </c>
      <c r="AW5" s="126"/>
      <c r="AX5" s="126"/>
      <c r="AY5" s="126"/>
      <c r="AZ5" s="126"/>
      <c r="BA5" s="126"/>
      <c r="BB5" s="126" t="s">
        <v>275</v>
      </c>
      <c r="BC5" s="94"/>
      <c r="BD5" s="124"/>
      <c r="BE5" s="127">
        <v>0</v>
      </c>
      <c r="BF5" s="126" t="s">
        <v>262</v>
      </c>
      <c r="BG5" s="126" t="s">
        <v>276</v>
      </c>
      <c r="BH5" s="122" t="s">
        <v>277</v>
      </c>
      <c r="BI5" s="95" t="s">
        <v>99</v>
      </c>
      <c r="BJ5" s="122">
        <v>46232</v>
      </c>
      <c r="BK5" s="94" t="s">
        <v>102</v>
      </c>
      <c r="BL5" s="95" t="s">
        <v>107</v>
      </c>
      <c r="BM5" s="96" t="s">
        <v>179</v>
      </c>
      <c r="BN5" s="94" t="s">
        <v>220</v>
      </c>
      <c r="BO5" s="94">
        <v>49220</v>
      </c>
      <c r="BP5" s="42" t="s">
        <v>183</v>
      </c>
      <c r="BQ5" s="125" t="s">
        <v>278</v>
      </c>
    </row>
    <row r="6" spans="1:69" hidden="1" x14ac:dyDescent="0.35">
      <c r="A6" s="130">
        <v>2</v>
      </c>
      <c r="B6" s="126" t="s">
        <v>252</v>
      </c>
      <c r="C6" s="126" t="s">
        <v>253</v>
      </c>
      <c r="D6" s="126" t="s">
        <v>254</v>
      </c>
      <c r="E6" s="126" t="s">
        <v>254</v>
      </c>
      <c r="F6" s="126" t="s">
        <v>254</v>
      </c>
      <c r="G6" s="126" t="s">
        <v>279</v>
      </c>
      <c r="H6" s="126" t="s">
        <v>280</v>
      </c>
      <c r="I6" s="126">
        <v>179967</v>
      </c>
      <c r="J6" s="126" t="s">
        <v>281</v>
      </c>
      <c r="K6" s="126">
        <v>179967</v>
      </c>
      <c r="L6" s="126" t="s">
        <v>282</v>
      </c>
      <c r="M6" s="126" t="s">
        <v>283</v>
      </c>
      <c r="N6" s="126">
        <v>139697</v>
      </c>
      <c r="O6" s="126" t="s">
        <v>284</v>
      </c>
      <c r="P6" s="126">
        <v>519789</v>
      </c>
      <c r="Q6" s="126" t="s">
        <v>285</v>
      </c>
      <c r="R6" s="126" t="s">
        <v>261</v>
      </c>
      <c r="S6" s="126" t="s">
        <v>286</v>
      </c>
      <c r="T6" s="126" t="s">
        <v>286</v>
      </c>
      <c r="U6" s="126" t="s">
        <v>287</v>
      </c>
      <c r="V6" s="126" t="s">
        <v>264</v>
      </c>
      <c r="W6" s="126">
        <v>541</v>
      </c>
      <c r="X6" s="126" t="s">
        <v>288</v>
      </c>
      <c r="Y6" s="126">
        <v>353838021</v>
      </c>
      <c r="Z6" s="126" t="s">
        <v>289</v>
      </c>
      <c r="AA6" s="126" t="s">
        <v>339</v>
      </c>
      <c r="AB6" s="127">
        <v>40000</v>
      </c>
      <c r="AC6" s="126" t="s">
        <v>268</v>
      </c>
      <c r="AD6" s="126">
        <v>24</v>
      </c>
      <c r="AE6" s="126" t="s">
        <v>340</v>
      </c>
      <c r="AF6" s="126" t="s">
        <v>341</v>
      </c>
      <c r="AG6" s="126" t="s">
        <v>342</v>
      </c>
      <c r="AH6" s="126" t="s">
        <v>343</v>
      </c>
      <c r="AI6" s="126" t="s">
        <v>344</v>
      </c>
      <c r="AJ6" s="127">
        <v>2130</v>
      </c>
      <c r="AK6" s="127">
        <v>2130</v>
      </c>
      <c r="AL6" s="126" t="s">
        <v>345</v>
      </c>
      <c r="AM6" s="127">
        <v>13933.21</v>
      </c>
      <c r="AN6" s="127">
        <v>7366.79</v>
      </c>
      <c r="AO6" s="127">
        <v>21300</v>
      </c>
      <c r="AP6" s="127">
        <v>26066.79</v>
      </c>
      <c r="AQ6" s="127">
        <v>4329.21</v>
      </c>
      <c r="AR6" s="127">
        <v>30396</v>
      </c>
      <c r="AS6" s="127">
        <v>26066.79</v>
      </c>
      <c r="AT6" s="127">
        <v>4329.21</v>
      </c>
      <c r="AU6" s="127">
        <v>30396</v>
      </c>
      <c r="AV6" s="126">
        <v>31</v>
      </c>
      <c r="AW6" s="126">
        <v>619</v>
      </c>
      <c r="AX6" s="126" t="s">
        <v>346</v>
      </c>
      <c r="AY6" s="126"/>
      <c r="AZ6" s="126"/>
      <c r="BA6" s="126"/>
      <c r="BB6" s="126" t="s">
        <v>347</v>
      </c>
      <c r="BC6" s="94"/>
      <c r="BD6" s="124"/>
      <c r="BE6" s="127">
        <v>0</v>
      </c>
      <c r="BF6" s="126" t="s">
        <v>286</v>
      </c>
      <c r="BG6" s="126" t="s">
        <v>390</v>
      </c>
      <c r="BH6" s="122" t="s">
        <v>277</v>
      </c>
      <c r="BI6" s="95" t="s">
        <v>99</v>
      </c>
      <c r="BJ6" s="122">
        <v>46231</v>
      </c>
      <c r="BK6" s="94" t="s">
        <v>103</v>
      </c>
      <c r="BL6" s="95" t="s">
        <v>118</v>
      </c>
      <c r="BM6" s="96" t="s">
        <v>179</v>
      </c>
      <c r="BN6" s="94" t="s">
        <v>221</v>
      </c>
      <c r="BO6" s="94"/>
      <c r="BP6" s="42"/>
      <c r="BQ6" s="125" t="s">
        <v>402</v>
      </c>
    </row>
    <row r="7" spans="1:69" hidden="1" x14ac:dyDescent="0.35">
      <c r="A7" s="130">
        <v>3</v>
      </c>
      <c r="B7" s="126" t="s">
        <v>252</v>
      </c>
      <c r="C7" s="126" t="s">
        <v>253</v>
      </c>
      <c r="D7" s="126" t="s">
        <v>254</v>
      </c>
      <c r="E7" s="126" t="s">
        <v>254</v>
      </c>
      <c r="F7" s="126" t="s">
        <v>254</v>
      </c>
      <c r="G7" s="126" t="s">
        <v>279</v>
      </c>
      <c r="H7" s="126" t="s">
        <v>280</v>
      </c>
      <c r="I7" s="126">
        <v>179967</v>
      </c>
      <c r="J7" s="126" t="s">
        <v>281</v>
      </c>
      <c r="K7" s="126">
        <v>179967</v>
      </c>
      <c r="L7" s="126" t="s">
        <v>282</v>
      </c>
      <c r="M7" s="126" t="s">
        <v>283</v>
      </c>
      <c r="N7" s="126">
        <v>120014</v>
      </c>
      <c r="O7" s="126" t="s">
        <v>290</v>
      </c>
      <c r="P7" s="126">
        <v>163542</v>
      </c>
      <c r="Q7" s="126" t="s">
        <v>291</v>
      </c>
      <c r="R7" s="126" t="s">
        <v>261</v>
      </c>
      <c r="S7" s="126" t="s">
        <v>292</v>
      </c>
      <c r="T7" s="126" t="s">
        <v>292</v>
      </c>
      <c r="U7" s="126" t="s">
        <v>293</v>
      </c>
      <c r="V7" s="126" t="s">
        <v>294</v>
      </c>
      <c r="W7" s="126">
        <v>0</v>
      </c>
      <c r="X7" s="126" t="s">
        <v>295</v>
      </c>
      <c r="Y7" s="126">
        <v>354305018</v>
      </c>
      <c r="Z7" s="126" t="s">
        <v>296</v>
      </c>
      <c r="AA7" s="126" t="s">
        <v>348</v>
      </c>
      <c r="AB7" s="127">
        <v>42000</v>
      </c>
      <c r="AC7" s="126" t="s">
        <v>268</v>
      </c>
      <c r="AD7" s="126">
        <v>24</v>
      </c>
      <c r="AE7" s="126" t="s">
        <v>340</v>
      </c>
      <c r="AF7" s="126" t="s">
        <v>349</v>
      </c>
      <c r="AG7" s="126" t="s">
        <v>350</v>
      </c>
      <c r="AH7" s="126" t="s">
        <v>343</v>
      </c>
      <c r="AI7" s="126" t="s">
        <v>351</v>
      </c>
      <c r="AJ7" s="127">
        <v>2240</v>
      </c>
      <c r="AK7" s="127">
        <v>2240</v>
      </c>
      <c r="AL7" s="126" t="s">
        <v>352</v>
      </c>
      <c r="AM7" s="127">
        <v>39792</v>
      </c>
      <c r="AN7" s="127">
        <v>12556</v>
      </c>
      <c r="AO7" s="127">
        <v>52348</v>
      </c>
      <c r="AP7" s="127">
        <v>2208</v>
      </c>
      <c r="AQ7" s="127">
        <v>0</v>
      </c>
      <c r="AR7" s="127">
        <v>2208</v>
      </c>
      <c r="AS7" s="127">
        <v>2208</v>
      </c>
      <c r="AT7" s="127">
        <v>0</v>
      </c>
      <c r="AU7" s="127">
        <v>2208</v>
      </c>
      <c r="AV7" s="126">
        <v>30</v>
      </c>
      <c r="AW7" s="126">
        <v>193</v>
      </c>
      <c r="AX7" s="126" t="s">
        <v>346</v>
      </c>
      <c r="AY7" s="126"/>
      <c r="AZ7" s="126"/>
      <c r="BA7" s="126"/>
      <c r="BB7" s="126" t="s">
        <v>347</v>
      </c>
      <c r="BC7" s="94"/>
      <c r="BD7" s="124"/>
      <c r="BE7" s="127">
        <v>0</v>
      </c>
      <c r="BF7" s="126" t="s">
        <v>292</v>
      </c>
      <c r="BG7" s="126" t="s">
        <v>391</v>
      </c>
      <c r="BH7" s="122" t="s">
        <v>277</v>
      </c>
      <c r="BI7" s="95" t="s">
        <v>99</v>
      </c>
      <c r="BJ7" s="122">
        <v>46231</v>
      </c>
      <c r="BK7" s="94" t="s">
        <v>102</v>
      </c>
      <c r="BL7" s="95" t="s">
        <v>107</v>
      </c>
      <c r="BM7" s="96" t="s">
        <v>179</v>
      </c>
      <c r="BN7" s="94" t="s">
        <v>221</v>
      </c>
      <c r="BO7" s="94"/>
      <c r="BP7" s="42"/>
      <c r="BQ7" s="125" t="s">
        <v>399</v>
      </c>
    </row>
    <row r="8" spans="1:69" hidden="1" x14ac:dyDescent="0.35">
      <c r="A8" s="130">
        <v>4</v>
      </c>
      <c r="B8" s="126" t="s">
        <v>252</v>
      </c>
      <c r="C8" s="126" t="s">
        <v>253</v>
      </c>
      <c r="D8" s="126" t="s">
        <v>254</v>
      </c>
      <c r="E8" s="126" t="s">
        <v>254</v>
      </c>
      <c r="F8" s="126" t="s">
        <v>254</v>
      </c>
      <c r="G8" s="126" t="s">
        <v>279</v>
      </c>
      <c r="H8" s="126" t="s">
        <v>280</v>
      </c>
      <c r="I8" s="126">
        <v>81454</v>
      </c>
      <c r="J8" s="126" t="s">
        <v>297</v>
      </c>
      <c r="K8" s="126">
        <v>81454</v>
      </c>
      <c r="L8" s="126" t="s">
        <v>298</v>
      </c>
      <c r="M8" s="126" t="s">
        <v>299</v>
      </c>
      <c r="N8" s="126">
        <v>164167</v>
      </c>
      <c r="O8" s="126" t="s">
        <v>300</v>
      </c>
      <c r="P8" s="126">
        <v>385487</v>
      </c>
      <c r="Q8" s="126" t="s">
        <v>301</v>
      </c>
      <c r="R8" s="126" t="s">
        <v>302</v>
      </c>
      <c r="S8" s="126" t="s">
        <v>303</v>
      </c>
      <c r="T8" s="126" t="s">
        <v>303</v>
      </c>
      <c r="U8" s="126" t="s">
        <v>287</v>
      </c>
      <c r="V8" s="126" t="s">
        <v>264</v>
      </c>
      <c r="W8" s="126">
        <v>0</v>
      </c>
      <c r="X8" s="126" t="s">
        <v>265</v>
      </c>
      <c r="Y8" s="126">
        <v>354597294</v>
      </c>
      <c r="Z8" s="126" t="s">
        <v>304</v>
      </c>
      <c r="AA8" s="126" t="s">
        <v>353</v>
      </c>
      <c r="AB8" s="127">
        <v>30000</v>
      </c>
      <c r="AC8" s="126" t="s">
        <v>354</v>
      </c>
      <c r="AD8" s="126">
        <v>18</v>
      </c>
      <c r="AE8" s="126" t="s">
        <v>355</v>
      </c>
      <c r="AF8" s="126" t="s">
        <v>356</v>
      </c>
      <c r="AG8" s="126" t="s">
        <v>357</v>
      </c>
      <c r="AH8" s="126" t="s">
        <v>343</v>
      </c>
      <c r="AI8" s="126" t="s">
        <v>358</v>
      </c>
      <c r="AJ8" s="127">
        <v>2020</v>
      </c>
      <c r="AK8" s="127">
        <v>2020</v>
      </c>
      <c r="AL8" s="126" t="s">
        <v>359</v>
      </c>
      <c r="AM8" s="127">
        <v>21913</v>
      </c>
      <c r="AN8" s="127">
        <v>6367</v>
      </c>
      <c r="AO8" s="127">
        <v>28280</v>
      </c>
      <c r="AP8" s="127">
        <v>8087</v>
      </c>
      <c r="AQ8" s="127">
        <v>440</v>
      </c>
      <c r="AR8" s="127">
        <v>8527</v>
      </c>
      <c r="AS8" s="127">
        <v>8087</v>
      </c>
      <c r="AT8" s="127">
        <v>440</v>
      </c>
      <c r="AU8" s="127">
        <v>8527</v>
      </c>
      <c r="AV8" s="126">
        <v>29</v>
      </c>
      <c r="AW8" s="126">
        <v>441</v>
      </c>
      <c r="AX8" s="126" t="s">
        <v>346</v>
      </c>
      <c r="AY8" s="126"/>
      <c r="AZ8" s="126"/>
      <c r="BA8" s="126"/>
      <c r="BB8" s="126" t="s">
        <v>347</v>
      </c>
      <c r="BC8" s="94"/>
      <c r="BD8" s="124"/>
      <c r="BE8" s="127">
        <v>0</v>
      </c>
      <c r="BF8" s="126" t="s">
        <v>303</v>
      </c>
      <c r="BG8" s="126" t="s">
        <v>392</v>
      </c>
      <c r="BH8" s="122" t="s">
        <v>277</v>
      </c>
      <c r="BI8" s="95" t="s">
        <v>99</v>
      </c>
      <c r="BJ8" s="122">
        <v>46231</v>
      </c>
      <c r="BK8" s="94" t="s">
        <v>103</v>
      </c>
      <c r="BL8" s="95" t="s">
        <v>118</v>
      </c>
      <c r="BM8" s="96" t="s">
        <v>180</v>
      </c>
      <c r="BN8" s="94" t="s">
        <v>222</v>
      </c>
      <c r="BO8" s="94"/>
      <c r="BP8" s="42"/>
      <c r="BQ8" s="128" t="s">
        <v>403</v>
      </c>
    </row>
    <row r="9" spans="1:69" hidden="1" x14ac:dyDescent="0.35">
      <c r="A9" s="130">
        <v>5</v>
      </c>
      <c r="B9" s="126" t="s">
        <v>252</v>
      </c>
      <c r="C9" s="126" t="s">
        <v>253</v>
      </c>
      <c r="D9" s="126" t="s">
        <v>254</v>
      </c>
      <c r="E9" s="126" t="s">
        <v>254</v>
      </c>
      <c r="F9" s="126" t="s">
        <v>254</v>
      </c>
      <c r="G9" s="126" t="s">
        <v>279</v>
      </c>
      <c r="H9" s="126" t="s">
        <v>280</v>
      </c>
      <c r="I9" s="126">
        <v>76228</v>
      </c>
      <c r="J9" s="126" t="s">
        <v>305</v>
      </c>
      <c r="K9" s="126">
        <v>76228</v>
      </c>
      <c r="L9" s="126" t="s">
        <v>282</v>
      </c>
      <c r="M9" s="126" t="s">
        <v>283</v>
      </c>
      <c r="N9" s="126">
        <v>128575</v>
      </c>
      <c r="O9" s="126" t="s">
        <v>306</v>
      </c>
      <c r="P9" s="126">
        <v>198241</v>
      </c>
      <c r="Q9" s="126" t="s">
        <v>307</v>
      </c>
      <c r="R9" s="126" t="s">
        <v>261</v>
      </c>
      <c r="S9" s="126" t="s">
        <v>308</v>
      </c>
      <c r="T9" s="126" t="s">
        <v>308</v>
      </c>
      <c r="U9" s="126" t="s">
        <v>287</v>
      </c>
      <c r="V9" s="126" t="s">
        <v>264</v>
      </c>
      <c r="W9" s="126">
        <v>0</v>
      </c>
      <c r="X9" s="126" t="s">
        <v>309</v>
      </c>
      <c r="Y9" s="126">
        <v>355261450</v>
      </c>
      <c r="Z9" s="126" t="s">
        <v>310</v>
      </c>
      <c r="AA9" s="126" t="s">
        <v>360</v>
      </c>
      <c r="AB9" s="127">
        <v>42000</v>
      </c>
      <c r="AC9" s="126" t="s">
        <v>361</v>
      </c>
      <c r="AD9" s="126">
        <v>24</v>
      </c>
      <c r="AE9" s="126" t="s">
        <v>340</v>
      </c>
      <c r="AF9" s="126" t="s">
        <v>362</v>
      </c>
      <c r="AG9" s="126" t="s">
        <v>363</v>
      </c>
      <c r="AH9" s="126" t="s">
        <v>343</v>
      </c>
      <c r="AI9" s="126" t="s">
        <v>364</v>
      </c>
      <c r="AJ9" s="127">
        <v>2240</v>
      </c>
      <c r="AK9" s="127">
        <v>2240</v>
      </c>
      <c r="AL9" s="126" t="s">
        <v>365</v>
      </c>
      <c r="AM9" s="127">
        <v>29794.52</v>
      </c>
      <c r="AN9" s="127">
        <v>10525.48</v>
      </c>
      <c r="AO9" s="127">
        <v>40320</v>
      </c>
      <c r="AP9" s="127">
        <v>12205.48</v>
      </c>
      <c r="AQ9" s="127">
        <v>894.52</v>
      </c>
      <c r="AR9" s="127">
        <v>13100</v>
      </c>
      <c r="AS9" s="127">
        <v>12205.48</v>
      </c>
      <c r="AT9" s="127">
        <v>894.52</v>
      </c>
      <c r="AU9" s="127">
        <v>13100</v>
      </c>
      <c r="AV9" s="126">
        <v>29</v>
      </c>
      <c r="AW9" s="126">
        <v>317</v>
      </c>
      <c r="AX9" s="126" t="s">
        <v>346</v>
      </c>
      <c r="AY9" s="126"/>
      <c r="AZ9" s="126"/>
      <c r="BA9" s="126"/>
      <c r="BB9" s="126" t="s">
        <v>347</v>
      </c>
      <c r="BC9" s="94"/>
      <c r="BD9" s="124"/>
      <c r="BE9" s="127">
        <v>0</v>
      </c>
      <c r="BF9" s="126" t="s">
        <v>308</v>
      </c>
      <c r="BG9" s="126" t="s">
        <v>393</v>
      </c>
      <c r="BH9" s="122" t="s">
        <v>277</v>
      </c>
      <c r="BI9" s="95" t="s">
        <v>99</v>
      </c>
      <c r="BJ9" s="122">
        <v>46231</v>
      </c>
      <c r="BK9" s="94" t="s">
        <v>102</v>
      </c>
      <c r="BL9" s="95" t="s">
        <v>107</v>
      </c>
      <c r="BM9" s="96" t="s">
        <v>180</v>
      </c>
      <c r="BN9" s="94" t="s">
        <v>222</v>
      </c>
      <c r="BO9" s="94"/>
      <c r="BP9" s="42"/>
      <c r="BQ9" s="125" t="s">
        <v>401</v>
      </c>
    </row>
    <row r="10" spans="1:69" hidden="1" x14ac:dyDescent="0.35">
      <c r="A10" s="130">
        <v>6</v>
      </c>
      <c r="B10" s="126" t="s">
        <v>252</v>
      </c>
      <c r="C10" s="126" t="s">
        <v>253</v>
      </c>
      <c r="D10" s="126" t="s">
        <v>254</v>
      </c>
      <c r="E10" s="126" t="s">
        <v>254</v>
      </c>
      <c r="F10" s="126" t="s">
        <v>254</v>
      </c>
      <c r="G10" s="126" t="s">
        <v>279</v>
      </c>
      <c r="H10" s="126" t="s">
        <v>280</v>
      </c>
      <c r="I10" s="126">
        <v>179966</v>
      </c>
      <c r="J10" s="126" t="s">
        <v>311</v>
      </c>
      <c r="K10" s="126">
        <v>179966</v>
      </c>
      <c r="L10" s="126" t="s">
        <v>312</v>
      </c>
      <c r="M10" s="126" t="s">
        <v>313</v>
      </c>
      <c r="N10" s="126">
        <v>118698</v>
      </c>
      <c r="O10" s="126" t="s">
        <v>314</v>
      </c>
      <c r="P10" s="126">
        <v>694443</v>
      </c>
      <c r="Q10" s="126" t="s">
        <v>315</v>
      </c>
      <c r="R10" s="126" t="s">
        <v>261</v>
      </c>
      <c r="S10" s="126" t="s">
        <v>316</v>
      </c>
      <c r="T10" s="126" t="s">
        <v>316</v>
      </c>
      <c r="U10" s="126" t="s">
        <v>263</v>
      </c>
      <c r="V10" s="126" t="s">
        <v>264</v>
      </c>
      <c r="W10" s="126">
        <v>0</v>
      </c>
      <c r="X10" s="126" t="s">
        <v>317</v>
      </c>
      <c r="Y10" s="126">
        <v>355482769</v>
      </c>
      <c r="Z10" s="126" t="s">
        <v>318</v>
      </c>
      <c r="AA10" s="126" t="s">
        <v>366</v>
      </c>
      <c r="AB10" s="127">
        <v>42000</v>
      </c>
      <c r="AC10" s="126" t="s">
        <v>367</v>
      </c>
      <c r="AD10" s="126">
        <v>24</v>
      </c>
      <c r="AE10" s="126" t="s">
        <v>340</v>
      </c>
      <c r="AF10" s="126" t="s">
        <v>368</v>
      </c>
      <c r="AG10" s="126" t="s">
        <v>369</v>
      </c>
      <c r="AH10" s="126" t="s">
        <v>343</v>
      </c>
      <c r="AI10" s="126" t="s">
        <v>370</v>
      </c>
      <c r="AJ10" s="127">
        <v>2240</v>
      </c>
      <c r="AK10" s="127">
        <v>2240</v>
      </c>
      <c r="AL10" s="126" t="s">
        <v>371</v>
      </c>
      <c r="AM10" s="127">
        <v>25343.96</v>
      </c>
      <c r="AN10" s="127">
        <v>10496.04</v>
      </c>
      <c r="AO10" s="127">
        <v>35840</v>
      </c>
      <c r="AP10" s="127">
        <v>16656.04</v>
      </c>
      <c r="AQ10" s="127">
        <v>1637.96</v>
      </c>
      <c r="AR10" s="127">
        <v>18294</v>
      </c>
      <c r="AS10" s="127">
        <v>16656.04</v>
      </c>
      <c r="AT10" s="127">
        <v>1637.96</v>
      </c>
      <c r="AU10" s="127">
        <v>18294</v>
      </c>
      <c r="AV10" s="126">
        <v>28</v>
      </c>
      <c r="AW10" s="126">
        <v>345</v>
      </c>
      <c r="AX10" s="126" t="s">
        <v>346</v>
      </c>
      <c r="AY10" s="126"/>
      <c r="AZ10" s="126"/>
      <c r="BA10" s="126"/>
      <c r="BB10" s="126" t="s">
        <v>347</v>
      </c>
      <c r="BC10" s="94"/>
      <c r="BD10" s="124"/>
      <c r="BE10" s="127">
        <v>0</v>
      </c>
      <c r="BF10" s="126" t="s">
        <v>316</v>
      </c>
      <c r="BG10" s="126" t="s">
        <v>394</v>
      </c>
      <c r="BH10" s="122" t="s">
        <v>277</v>
      </c>
      <c r="BI10" s="95" t="s">
        <v>99</v>
      </c>
      <c r="BJ10" s="122">
        <v>46231</v>
      </c>
      <c r="BK10" s="94" t="s">
        <v>141</v>
      </c>
      <c r="BL10" s="95" t="s">
        <v>189</v>
      </c>
      <c r="BM10" s="96" t="s">
        <v>180</v>
      </c>
      <c r="BN10" s="94" t="s">
        <v>222</v>
      </c>
      <c r="BO10" s="94"/>
      <c r="BP10" s="42"/>
      <c r="BQ10" s="128" t="s">
        <v>404</v>
      </c>
    </row>
    <row r="11" spans="1:69" hidden="1" x14ac:dyDescent="0.35">
      <c r="A11" s="130">
        <v>7</v>
      </c>
      <c r="B11" s="126" t="s">
        <v>252</v>
      </c>
      <c r="C11" s="126" t="s">
        <v>253</v>
      </c>
      <c r="D11" s="126" t="s">
        <v>254</v>
      </c>
      <c r="E11" s="126" t="s">
        <v>254</v>
      </c>
      <c r="F11" s="126" t="s">
        <v>254</v>
      </c>
      <c r="G11" s="126" t="s">
        <v>279</v>
      </c>
      <c r="H11" s="126" t="s">
        <v>280</v>
      </c>
      <c r="I11" s="126">
        <v>82332</v>
      </c>
      <c r="J11" s="126" t="s">
        <v>319</v>
      </c>
      <c r="K11" s="126">
        <v>82332</v>
      </c>
      <c r="L11" s="126" t="s">
        <v>282</v>
      </c>
      <c r="M11" s="126" t="s">
        <v>283</v>
      </c>
      <c r="N11" s="126">
        <v>323374</v>
      </c>
      <c r="O11" s="126" t="s">
        <v>320</v>
      </c>
      <c r="P11" s="126">
        <v>182547</v>
      </c>
      <c r="Q11" s="126" t="s">
        <v>321</v>
      </c>
      <c r="R11" s="126" t="s">
        <v>261</v>
      </c>
      <c r="S11" s="126" t="s">
        <v>322</v>
      </c>
      <c r="T11" s="126" t="s">
        <v>322</v>
      </c>
      <c r="U11" s="126" t="s">
        <v>287</v>
      </c>
      <c r="V11" s="126" t="s">
        <v>264</v>
      </c>
      <c r="W11" s="126">
        <v>0</v>
      </c>
      <c r="X11" s="126" t="s">
        <v>265</v>
      </c>
      <c r="Y11" s="126">
        <v>355645860</v>
      </c>
      <c r="Z11" s="126" t="s">
        <v>323</v>
      </c>
      <c r="AA11" s="126" t="s">
        <v>366</v>
      </c>
      <c r="AB11" s="127">
        <v>80000</v>
      </c>
      <c r="AC11" s="126" t="s">
        <v>372</v>
      </c>
      <c r="AD11" s="126">
        <v>24</v>
      </c>
      <c r="AE11" s="126" t="s">
        <v>373</v>
      </c>
      <c r="AF11" s="126" t="s">
        <v>374</v>
      </c>
      <c r="AG11" s="126" t="s">
        <v>375</v>
      </c>
      <c r="AH11" s="126" t="s">
        <v>376</v>
      </c>
      <c r="AI11" s="126" t="s">
        <v>377</v>
      </c>
      <c r="AJ11" s="127">
        <v>4270</v>
      </c>
      <c r="AK11" s="127">
        <v>4270</v>
      </c>
      <c r="AL11" s="126" t="s">
        <v>378</v>
      </c>
      <c r="AM11" s="127">
        <v>31630</v>
      </c>
      <c r="AN11" s="127">
        <v>15340</v>
      </c>
      <c r="AO11" s="127">
        <v>46970</v>
      </c>
      <c r="AP11" s="127">
        <v>48370</v>
      </c>
      <c r="AQ11" s="127">
        <v>7309</v>
      </c>
      <c r="AR11" s="127">
        <v>55679</v>
      </c>
      <c r="AS11" s="127">
        <v>48370</v>
      </c>
      <c r="AT11" s="127">
        <v>7309</v>
      </c>
      <c r="AU11" s="127">
        <v>55679</v>
      </c>
      <c r="AV11" s="126">
        <v>28</v>
      </c>
      <c r="AW11" s="126">
        <v>503</v>
      </c>
      <c r="AX11" s="126" t="s">
        <v>346</v>
      </c>
      <c r="AY11" s="126"/>
      <c r="AZ11" s="126"/>
      <c r="BA11" s="126"/>
      <c r="BB11" s="126" t="s">
        <v>347</v>
      </c>
      <c r="BC11" s="94"/>
      <c r="BD11" s="124"/>
      <c r="BE11" s="127">
        <v>0</v>
      </c>
      <c r="BF11" s="126" t="s">
        <v>322</v>
      </c>
      <c r="BG11" s="126" t="s">
        <v>395</v>
      </c>
      <c r="BH11" s="122" t="s">
        <v>277</v>
      </c>
      <c r="BI11" s="95" t="s">
        <v>99</v>
      </c>
      <c r="BJ11" s="122">
        <v>46231</v>
      </c>
      <c r="BK11" s="94" t="s">
        <v>102</v>
      </c>
      <c r="BL11" s="95" t="s">
        <v>107</v>
      </c>
      <c r="BM11" s="96" t="s">
        <v>180</v>
      </c>
      <c r="BN11" s="94" t="s">
        <v>222</v>
      </c>
      <c r="BO11" s="94"/>
      <c r="BP11" s="42"/>
      <c r="BQ11" s="128" t="s">
        <v>400</v>
      </c>
    </row>
    <row r="12" spans="1:69" hidden="1" x14ac:dyDescent="0.35">
      <c r="A12" s="130">
        <v>8</v>
      </c>
      <c r="B12" s="126" t="s">
        <v>252</v>
      </c>
      <c r="C12" s="126" t="s">
        <v>253</v>
      </c>
      <c r="D12" s="126" t="s">
        <v>254</v>
      </c>
      <c r="E12" s="126" t="s">
        <v>254</v>
      </c>
      <c r="F12" s="126" t="s">
        <v>254</v>
      </c>
      <c r="G12" s="126" t="s">
        <v>279</v>
      </c>
      <c r="H12" s="126" t="s">
        <v>280</v>
      </c>
      <c r="I12" s="126">
        <v>76183</v>
      </c>
      <c r="J12" s="126" t="s">
        <v>324</v>
      </c>
      <c r="K12" s="126">
        <v>76183</v>
      </c>
      <c r="L12" s="126" t="s">
        <v>325</v>
      </c>
      <c r="M12" s="126" t="s">
        <v>326</v>
      </c>
      <c r="N12" s="126">
        <v>132812</v>
      </c>
      <c r="O12" s="126" t="s">
        <v>327</v>
      </c>
      <c r="P12" s="126">
        <v>179395</v>
      </c>
      <c r="Q12" s="126" t="s">
        <v>328</v>
      </c>
      <c r="R12" s="126" t="s">
        <v>261</v>
      </c>
      <c r="S12" s="126" t="s">
        <v>329</v>
      </c>
      <c r="T12" s="126" t="s">
        <v>329</v>
      </c>
      <c r="U12" s="126" t="s">
        <v>263</v>
      </c>
      <c r="V12" s="126" t="s">
        <v>264</v>
      </c>
      <c r="W12" s="126">
        <v>0</v>
      </c>
      <c r="X12" s="126" t="s">
        <v>330</v>
      </c>
      <c r="Y12" s="126">
        <v>355667348</v>
      </c>
      <c r="Z12" s="126" t="s">
        <v>331</v>
      </c>
      <c r="AA12" s="126" t="s">
        <v>379</v>
      </c>
      <c r="AB12" s="127">
        <v>80000</v>
      </c>
      <c r="AC12" s="126" t="s">
        <v>354</v>
      </c>
      <c r="AD12" s="126">
        <v>24</v>
      </c>
      <c r="AE12" s="126" t="s">
        <v>373</v>
      </c>
      <c r="AF12" s="126" t="s">
        <v>380</v>
      </c>
      <c r="AG12" s="126" t="s">
        <v>381</v>
      </c>
      <c r="AH12" s="126" t="s">
        <v>376</v>
      </c>
      <c r="AI12" s="126" t="s">
        <v>382</v>
      </c>
      <c r="AJ12" s="127">
        <v>4270</v>
      </c>
      <c r="AK12" s="127">
        <v>4270</v>
      </c>
      <c r="AL12" s="126" t="s">
        <v>383</v>
      </c>
      <c r="AM12" s="127">
        <v>59774.55</v>
      </c>
      <c r="AN12" s="127">
        <v>21415.45</v>
      </c>
      <c r="AO12" s="127">
        <v>81190</v>
      </c>
      <c r="AP12" s="127">
        <v>20225.45</v>
      </c>
      <c r="AQ12" s="127">
        <v>1233.55</v>
      </c>
      <c r="AR12" s="127">
        <v>21459</v>
      </c>
      <c r="AS12" s="127">
        <v>20225.45</v>
      </c>
      <c r="AT12" s="127">
        <v>1233.55</v>
      </c>
      <c r="AU12" s="127">
        <v>21459</v>
      </c>
      <c r="AV12" s="126">
        <v>28</v>
      </c>
      <c r="AW12" s="126">
        <v>257</v>
      </c>
      <c r="AX12" s="126" t="s">
        <v>346</v>
      </c>
      <c r="AY12" s="126"/>
      <c r="AZ12" s="126"/>
      <c r="BA12" s="126"/>
      <c r="BB12" s="126" t="s">
        <v>347</v>
      </c>
      <c r="BC12" s="94"/>
      <c r="BD12" s="124"/>
      <c r="BE12" s="127">
        <v>0</v>
      </c>
      <c r="BF12" s="126" t="s">
        <v>329</v>
      </c>
      <c r="BG12" s="126" t="s">
        <v>396</v>
      </c>
      <c r="BH12" s="122" t="s">
        <v>277</v>
      </c>
      <c r="BI12" s="95" t="s">
        <v>99</v>
      </c>
      <c r="BJ12" s="122">
        <v>46231</v>
      </c>
      <c r="BK12" s="94" t="s">
        <v>102</v>
      </c>
      <c r="BL12" s="95" t="s">
        <v>107</v>
      </c>
      <c r="BM12" s="96" t="s">
        <v>180</v>
      </c>
      <c r="BN12" s="94" t="s">
        <v>222</v>
      </c>
      <c r="BO12" s="94"/>
      <c r="BP12" s="42"/>
      <c r="BQ12" s="125" t="s">
        <v>401</v>
      </c>
    </row>
    <row r="13" spans="1:69" hidden="1" x14ac:dyDescent="0.35">
      <c r="A13" s="130">
        <v>9</v>
      </c>
      <c r="B13" s="126" t="s">
        <v>252</v>
      </c>
      <c r="C13" s="126" t="s">
        <v>253</v>
      </c>
      <c r="D13" s="126" t="s">
        <v>254</v>
      </c>
      <c r="E13" s="126" t="s">
        <v>254</v>
      </c>
      <c r="F13" s="126" t="s">
        <v>254</v>
      </c>
      <c r="G13" s="126" t="s">
        <v>279</v>
      </c>
      <c r="H13" s="126" t="s">
        <v>280</v>
      </c>
      <c r="I13" s="126">
        <v>76093</v>
      </c>
      <c r="J13" s="126" t="s">
        <v>332</v>
      </c>
      <c r="K13" s="126">
        <v>76093</v>
      </c>
      <c r="L13" s="126" t="s">
        <v>282</v>
      </c>
      <c r="M13" s="126" t="s">
        <v>283</v>
      </c>
      <c r="N13" s="126">
        <v>143030</v>
      </c>
      <c r="O13" s="126" t="s">
        <v>333</v>
      </c>
      <c r="P13" s="126">
        <v>193258</v>
      </c>
      <c r="Q13" s="126" t="s">
        <v>334</v>
      </c>
      <c r="R13" s="126" t="s">
        <v>261</v>
      </c>
      <c r="S13" s="126" t="s">
        <v>335</v>
      </c>
      <c r="T13" s="126" t="s">
        <v>335</v>
      </c>
      <c r="U13" s="126" t="s">
        <v>263</v>
      </c>
      <c r="V13" s="126" t="s">
        <v>336</v>
      </c>
      <c r="W13" s="126">
        <v>0</v>
      </c>
      <c r="X13" s="126" t="s">
        <v>337</v>
      </c>
      <c r="Y13" s="126">
        <v>355967999</v>
      </c>
      <c r="Z13" s="126" t="s">
        <v>338</v>
      </c>
      <c r="AA13" s="126" t="s">
        <v>384</v>
      </c>
      <c r="AB13" s="127">
        <v>42000</v>
      </c>
      <c r="AC13" s="126" t="s">
        <v>385</v>
      </c>
      <c r="AD13" s="126">
        <v>24</v>
      </c>
      <c r="AE13" s="126" t="s">
        <v>340</v>
      </c>
      <c r="AF13" s="126" t="s">
        <v>386</v>
      </c>
      <c r="AG13" s="126" t="s">
        <v>387</v>
      </c>
      <c r="AH13" s="126" t="s">
        <v>343</v>
      </c>
      <c r="AI13" s="126" t="s">
        <v>388</v>
      </c>
      <c r="AJ13" s="127">
        <v>2240</v>
      </c>
      <c r="AK13" s="127">
        <v>2240</v>
      </c>
      <c r="AL13" s="126" t="s">
        <v>389</v>
      </c>
      <c r="AM13" s="127">
        <v>9527.5300000000007</v>
      </c>
      <c r="AN13" s="127">
        <v>6152.47</v>
      </c>
      <c r="AO13" s="127">
        <v>15680</v>
      </c>
      <c r="AP13" s="127">
        <v>32472.47</v>
      </c>
      <c r="AQ13" s="127">
        <v>6556.53</v>
      </c>
      <c r="AR13" s="127">
        <v>39029</v>
      </c>
      <c r="AS13" s="127">
        <v>32472.47</v>
      </c>
      <c r="AT13" s="127">
        <v>6556.53</v>
      </c>
      <c r="AU13" s="127">
        <v>39029</v>
      </c>
      <c r="AV13" s="126">
        <v>27</v>
      </c>
      <c r="AW13" s="126">
        <v>590</v>
      </c>
      <c r="AX13" s="126" t="s">
        <v>346</v>
      </c>
      <c r="AY13" s="126"/>
      <c r="AZ13" s="126"/>
      <c r="BA13" s="126"/>
      <c r="BB13" s="126" t="s">
        <v>347</v>
      </c>
      <c r="BC13" s="94"/>
      <c r="BD13" s="124"/>
      <c r="BE13" s="127">
        <v>0</v>
      </c>
      <c r="BF13" s="126" t="s">
        <v>335</v>
      </c>
      <c r="BG13" s="126" t="s">
        <v>397</v>
      </c>
      <c r="BH13" s="122" t="s">
        <v>277</v>
      </c>
      <c r="BI13" s="95" t="s">
        <v>99</v>
      </c>
      <c r="BJ13" s="122">
        <v>46231</v>
      </c>
      <c r="BK13" s="94" t="s">
        <v>103</v>
      </c>
      <c r="BL13" s="95" t="s">
        <v>118</v>
      </c>
      <c r="BM13" s="96" t="s">
        <v>180</v>
      </c>
      <c r="BN13" s="94" t="s">
        <v>222</v>
      </c>
      <c r="BO13" s="94"/>
      <c r="BP13" s="42"/>
      <c r="BQ13" s="128" t="s">
        <v>403</v>
      </c>
    </row>
  </sheetData>
  <sheetProtection autoFilter="0"/>
  <autoFilter ref="A4:BQ13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1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L5:BL13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13" xr:uid="{1DA48B41-E14D-42E8-89F1-5E6D1CE927CB}">
      <formula1>AND(ISNUMBER(BG5),LEN(BG5)=10,NOT(ISERROR(VALUE(BG5))))</formula1>
    </dataValidation>
    <dataValidation type="list" allowBlank="1" showInputMessage="1" showErrorMessage="1" sqref="BP5:BP13" xr:uid="{38B842B0-B5B4-4791-B3D9-C0326665C33F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BM5:BM13" xr:uid="{360E6609-4AF1-42BB-8C4C-7DF9B8DF6715}">
      <formula1>IF($BI5=MMM,MMM,LC)</formula1>
    </dataValidation>
    <dataValidation type="list" allowBlank="1" showInputMessage="1" showErrorMessage="1" sqref="BN5:BN13" xr:uid="{8EF08D65-DE5B-49F2-8024-0FC8ED9A029B}">
      <formula1>IF(OR($BI5=vv, $BI5=tcs), YNN, NA)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BI5:BI13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BK5:BK13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2026-08-05T09:24:51Z</dcterms:modified>
</cp:coreProperties>
</file>