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ynaguri\Dilip Kumar Chanda\"/>
    </mc:Choice>
  </mc:AlternateContent>
  <xr:revisionPtr revIDLastSave="0" documentId="13_ncr:1_{2277EB48-E594-42B1-9388-ABE0091A36B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<sst xmlns="http://schemas.openxmlformats.org/spreadsheetml/2006/main" count="568" uniqueCount="359">
  <si>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</si>
  <si>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</si>
  <si>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</si>
  <si>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</si>
  <si>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</si>
  <si>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</si>
  <si>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</si>
  <si>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</si>
  <si>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</si>
  <si>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</si>
  <si>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</si>
  <si>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</si>
  <si>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</si>
  <si>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</si>
  <si>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</si>
  <si>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</si>
  <si>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</si>
  <si>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</si>
  <si>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</si>
  <si>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</si>
  <si>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</si>
  <si>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</si>
  <si>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</si>
  <si>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</si>
  <si>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</si>
  <si>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</si>
  <si>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</si>
  <si>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</si>
  <si>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</si>
  <si>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</si>
  <si>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</si>
  <si>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</si>
  <si>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</si>
  <si>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</si>
  <si>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</si>
  <si>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</si>
  <si>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</si>
  <si>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</si>
  <si>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</si>
  <si>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</si>
  <si>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</si>
  <si>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</si>
  <si>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</si>
  <si>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</si>
  <si>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</si>
  <si>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</si>
  <si>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</si>
  <si>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</si>
  <si>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</si>
  <si>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</si>
  <si>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</si>
  <si>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</si>
  <si>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</si>
  <si>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</si>
  <si>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</si>
  <si>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</si>
  <si>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</si>
  <si>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</si>
  <si>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</si>
  <si>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</si>
  <si>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</si>
  <si>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</si>
  <si>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</si>
  <si>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</si>
  <si>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</si>
  <si>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</si>
  <si>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</si>
  <si>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</si>
  <si>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</si>
  <si>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</si>
  <si>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</si>
  <si>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</si>
  <si>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</si>
  <si>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</si>
  <si>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</si>
  <si>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</si>
  <si>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</si>
  <si>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</si>
  <si>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</si>
  <si>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</si>
  <si>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</si>
  <si>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</si>
  <si>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</si>
  <si>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</si>
  <si>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</si>
  <si>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</si>
  <si>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</si>
  <si>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</si>
  <si>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</si>
  <si>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</si>
  <si>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</si>
  <si>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</si>
  <si>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</si>
  <si>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</si>
  <si>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</si>
  <si>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</si>
  <si>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</si>
  <si>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</si>
  <si>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</si>
  <si>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</si>
  <si>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</si>
  <si>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</si>
  <si>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</si>
  <si>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</si>
  <si>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</si>
  <si>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</si>
  <si>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</si>
  <si>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</si>
  <si>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</si>
  <si>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</si>
  <si>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</si>
  <si>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</si>
  <si>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</si>
  <si>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</si>
  <si>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</si>
  <si>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</si>
  <si>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</si>
  <si>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</si>
  <si>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</si>
  <si>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</si>
  <si>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</si>
  <si>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</si>
  <si>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</si>
  <si>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</si>
  <si>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</si>
  <si>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</si>
  <si>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</si>
  <si>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</si>
  <si>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</si>
  <si>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</si>
  <si>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</si>
  <si>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</si>
  <si>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</si>
  <si>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</si>
  <si>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</si>
  <si>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</si>
  <si>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</si>
  <si>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</si>
  <si>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</si>
  <si>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</si>
  <si>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</si>
  <si>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</si>
  <si>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</si>
  <si>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</si>
  <si>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</si>
  <si>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</si>
  <si>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</si>
  <si>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</si>
  <si>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</si>
  <si>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</si>
  <si>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</si>
  <si>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</si>
  <si>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</si>
  <si>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</si>
  <si>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</si>
  <si>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</si>
  <si>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</si>
  <si>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</si>
  <si>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</si>
  <si>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</si>
  <si>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</si>
  <si>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</si>
  <si>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</si>
  <si>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</si>
  <si>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</si>
  <si>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</si>
  <si>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</si>
  <si>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</si>
  <si>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</si>
  <si>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</si>
  <si>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</si>
  <si>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</si>
  <si>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</si>
  <si>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</si>
  <si>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</si>
  <si>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</si>
  <si>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</si>
  <si>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</si>
  <si>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</si>
  <si>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</si>
  <si>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</si>
  <si>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</si>
  <si>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</si>
  <si>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</si>
  <si>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</si>
  <si>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</si>
  <si>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</si>
  <si>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</si>
  <si>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</si>
  <si>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</si>
  <si>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</si>
  <si>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</si>
  <si>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</si>
  <si>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</si>
  <si>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</si>
  <si>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</si>
  <si>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</si>
  <si>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</si>
  <si>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</si>
  <si>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</si>
  <si>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</si>
  <si>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</si>
  <si>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</si>
  <si>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</si>
  <si>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</si>
  <si>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</si>
  <si>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</si>
  <si>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</si>
  <si>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</si>
  <si>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</si>
  <si>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</si>
  <si>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</si>
  <si>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</si>
  <si>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</si>
  <si>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</si>
  <si>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</si>
  <si>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</si>
  <si>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</si>
  <si>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</si>
  <si>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</si>
  <si>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</si>
  <si>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</si>
  <si>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</si>
  <si>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</si>
  <si>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</si>
  <si>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</si>
  <si>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</si>
  <si>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</si>
  <si>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</si>
  <si>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</si>
  <si>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</si>
  <si>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</si>
  <si>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</si>
  <si>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</si>
  <si>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</si>
  <si>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</si>
  <si>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</si>
  <si>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</si>
  <si>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</si>
  <si>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</si>
  <si>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</si>
  <si>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</si>
  <si>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</si>
  <si>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</si>
  <si>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</si>
  <si>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</si>
  <si>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</si>
  <si>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</si>
  <si>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FN25-26-00880</t>
  </si>
  <si>
    <t>Dilip Kumar Chanda</t>
  </si>
  <si>
    <t>SF0075929</t>
  </si>
  <si>
    <t>Branch Quality Manager</t>
  </si>
  <si>
    <t>East</t>
  </si>
  <si>
    <t>West Bengal</t>
  </si>
  <si>
    <t>Kamakhyaguri</t>
  </si>
  <si>
    <t>Maynaguri</t>
  </si>
  <si>
    <t>WB3717</t>
  </si>
  <si>
    <t>SF0098696</t>
  </si>
  <si>
    <t>Aditya Barman</t>
  </si>
  <si>
    <t>Chetana Weekly</t>
  </si>
  <si>
    <t>GENERAL</t>
  </si>
  <si>
    <t>HINDU</t>
  </si>
  <si>
    <t>GL-1</t>
  </si>
  <si>
    <t>0 Yrs</t>
  </si>
  <si>
    <t>&lt;= 2 Years</t>
  </si>
  <si>
    <t>Open</t>
  </si>
  <si>
    <t>SF0097389</t>
  </si>
  <si>
    <t>Anup Sarkar</t>
  </si>
  <si>
    <t>Unnati weekly</t>
  </si>
  <si>
    <t>Agriculture &amp; Farming</t>
  </si>
  <si>
    <t>IL-1</t>
  </si>
  <si>
    <t>1 Yrs</t>
  </si>
  <si>
    <t>1</t>
  </si>
  <si>
    <t>06-Feb-2025</t>
  </si>
  <si>
    <t>SAPTIBARI</t>
  </si>
  <si>
    <t>BENGKANDI C2</t>
  </si>
  <si>
    <t>BENGKANDI C2 Daspara1</t>
  </si>
  <si>
    <t>SSF6270517</t>
  </si>
  <si>
    <t>KALPANA ROY</t>
  </si>
  <si>
    <t>18-Jun-2024</t>
  </si>
  <si>
    <t>18 Jun 2024</t>
  </si>
  <si>
    <t>26-Jun-2024</t>
  </si>
  <si>
    <t>26-Feb-2025</t>
  </si>
  <si>
    <t>Ulladabri</t>
  </si>
  <si>
    <t>Ulladabri C1</t>
  </si>
  <si>
    <t>Ulladabri C1 JANATA HOTEL1</t>
  </si>
  <si>
    <t>SSF5492376</t>
  </si>
  <si>
    <t>MUSLIM</t>
  </si>
  <si>
    <t>RUBAIYA PARVIN</t>
  </si>
  <si>
    <t>07-Feb-2024</t>
  </si>
  <si>
    <t>07 Feb 2024</t>
  </si>
  <si>
    <t>20-Feb-2024</t>
  </si>
  <si>
    <t>28-Jan-2025</t>
  </si>
  <si>
    <t>BETGARA</t>
  </si>
  <si>
    <t>SF0097825</t>
  </si>
  <si>
    <t>Uttam Barman</t>
  </si>
  <si>
    <t>SINGI MARI C2</t>
  </si>
  <si>
    <t>SINGI MARI C2 G2</t>
  </si>
  <si>
    <t>SSF6345159</t>
  </si>
  <si>
    <t>SC</t>
  </si>
  <si>
    <t>BATASI PAUL</t>
  </si>
  <si>
    <t>25-Jan-2025</t>
  </si>
  <si>
    <t>10 Jul 2024</t>
  </si>
  <si>
    <t>03-Jul-2025</t>
  </si>
  <si>
    <t>SINGI MARI C16</t>
  </si>
  <si>
    <t>SINGI MARI C16 Beltala1</t>
  </si>
  <si>
    <t>SSF5771450</t>
  </si>
  <si>
    <t>ST</t>
  </si>
  <si>
    <t>GITA ORAON</t>
  </si>
  <si>
    <t>11-Mar-2024</t>
  </si>
  <si>
    <t>11 Mar 2024</t>
  </si>
  <si>
    <t>22-Mar-2024</t>
  </si>
  <si>
    <t>14-Feb-2025</t>
  </si>
  <si>
    <t>KAJALDIGHI C2</t>
  </si>
  <si>
    <t>KAJALDIGHI C2 Kanirgat1</t>
  </si>
  <si>
    <t>SSF4929092</t>
  </si>
  <si>
    <t>MENKA ROY</t>
  </si>
  <si>
    <t>07-Aug-2024</t>
  </si>
  <si>
    <t>24 Nov 2023</t>
  </si>
  <si>
    <t>14-Aug-2024</t>
  </si>
  <si>
    <t>14-May-2025</t>
  </si>
  <si>
    <t>LAXMIR HAT</t>
  </si>
  <si>
    <t>SF0083117</t>
  </si>
  <si>
    <t>Sukanta Saha</t>
  </si>
  <si>
    <t>SUNATI MATH C4</t>
  </si>
  <si>
    <t>SUNATI MATH C4 G2</t>
  </si>
  <si>
    <t>SSF6647799</t>
  </si>
  <si>
    <t>SUMITRA ROY</t>
  </si>
  <si>
    <t>27-Jan-2025</t>
  </si>
  <si>
    <t>WED</t>
  </si>
  <si>
    <t>27 Jan 2025</t>
  </si>
  <si>
    <t>05-Feb-2025</t>
  </si>
  <si>
    <t>04-Jun-2025</t>
  </si>
  <si>
    <t>8927914028</t>
  </si>
  <si>
    <t>7501402157</t>
  </si>
  <si>
    <t>9593113068</t>
  </si>
  <si>
    <t>8918040157</t>
  </si>
  <si>
    <t>9883425422</t>
  </si>
  <si>
    <t>9907359220</t>
  </si>
  <si>
    <t>Hirok Mandal/SF0097569</t>
  </si>
  <si>
    <t>Sanjoy Sarkar/SF0042293</t>
  </si>
  <si>
    <t>As per written statement Branch Quality Manager Dilip Kumar Chanda(SF0075929) had collected pre closure amount of Rs.14181/ dated 29-Oct-24 but did not close her loan and ran the EWI on weekly basis dated on-29-Oct-24 Rs.400, 05-Nov-24 Rs.400, 12-Nov-24 Rs.400, 19-Nov-24 Rs.400, 26-Nov-24 Rs.400, 03-Dec-24 Rs.400, 10-Dec-24 Rs.400, 17-Dec-24 Rs.400, 24-Dec-24 Rs.400, 31-Dec-24 Rs.400, 07-Jan-25 Rs.400, 14-Jan-25 Rs.400, 21-Jan-25 Rs.400, 28-Jan-25 Rs.400.</t>
  </si>
  <si>
    <t>359259094</t>
  </si>
  <si>
    <t>As per borrower written statement ,Branch Quality Manager Dilip Kumar Chanda(SF0075929) had collected of Rs. 25000 as advance on 30-Jan-25 but it was not accounted in Fimo.only one EWI posted in Fimo Rs.560 on 05-Feb-25.</t>
  </si>
  <si>
    <t>As per Borrower's written statement Branch Quality Manager Dilip Kumar Chanda(SF0075929) had collected Rs.12830 for pre-closure and Rs.2000 as commisssion for giving new loan dated 20-Jan-25 but did not closed her loan and ran the EWI on weekly basis dated-22-Jan-25 Rs.320, 29-Jan-25 Rs.320, 05-Feb-25 Rs.320.</t>
  </si>
  <si>
    <t>As per borrower written statement Branch Quality Manager Dilip Kumar Chanda(SF0075929) had collected pre-closure amount of Rs.29000/ from borrower's husbend on 20-Dec-24 but did not close her loan and posted the EWI on weekly basis dated-20-Dec-24 Rs.520, 27-Dec-24 Rs.520, 03-Jan-25 Rs.520, 10-Jan-25 Rs.520, 17-Jan-25 Rs.520, 24-Jan-25 Rs.520, 31-Jan-25 Rs.520.</t>
  </si>
  <si>
    <t>As per borrower written statement Branch Quality Manager Dilip Kumar Chanda(SF0075929)had collected of Rs.9830 as an advance dated 28-Jan-25 but was not accounted in fimo.</t>
  </si>
  <si>
    <t>FIR Filled</t>
  </si>
  <si>
    <t>Business</t>
  </si>
  <si>
    <t>Babuya Singha/SF0092863</t>
  </si>
  <si>
    <t>Dipankar Ghosh/SF0072681</t>
  </si>
  <si>
    <t>Rohan Mukherjee/SF0074701</t>
  </si>
  <si>
    <t>Completed-Report Submitted</t>
  </si>
  <si>
    <t>Sub</t>
  </si>
  <si>
    <t>SMA 1</t>
  </si>
  <si>
    <t>As per borrower written statement ,Branch Quality Manager Dilip Kumar Chanda(SF0075929) had collected of Rs. 25000 as an advance on 30-Jan-25 but it was not accounted in Fimo.only one EWI posted in Fimo Rs.560 on 05-Feb-25.</t>
  </si>
  <si>
    <t>As per borrower written statement ,Branch Quality Manager Dilip Kumar Chanda(SF0075929) had collected of Rs. 15000 as pre-closure on 18-Jan-25 but was not accounted in Fimo. Only three EWI posted in Fimo dated on -22-Jan-25 Rs.320, 29-Jan-25 Rs.320, 05-Feb-25 Rs. 320.</t>
  </si>
  <si>
    <t>Terminated</t>
  </si>
  <si>
    <t>Branch quality manager Dilip Kumar Chanda/SF0075929 embezzled Rs. 1,05,841/- from 08 borrowers' pre-close and advance EMI collection amounts but only Rs. 11,720/- were reported in FIMO. Now total of Rs. 94,121/- yet to be recovered from the alleged staff.
We have collected borrower statement from all the impacted borrower and consider as fraud due fraudulent staff had vanished the pieces of evidence and earlier, he had committed fraud at the same branch and that too was reported vide complaint nos. F2425-02430 on 22-Mar-2025.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</si>
</sst>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WB3717</v>
      </c>
      <c r="D5" s="63" t="str">
        <f>IF('Physical Cash at Safe'!D28="Yes", 'Physical Cash at Safe'!B4, 'Borrower Wise Details'!C5)</f>
        <v>Maynaguri</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45810</v>
      </c>
      <c r="H5" s="107" t="s">
        <v>348</v>
      </c>
      <c r="I5" s="61">
        <v>45814</v>
      </c>
      <c r="J5" s="74" t="str">
        <f>IF('Physical Cash at Safe'!D28="Yes",'Physical Cash at Safe'!E28,IF('Borrower Wise Details'!D5&lt;&gt;"",'Borrower Wise Details'!D5,""))</f>
        <v>FN25-26-00880</v>
      </c>
      <c r="K5" s="81">
        <v>2</v>
      </c>
      <c r="L5" s="82">
        <v>63001</v>
      </c>
      <c r="M5" s="82">
        <v>0</v>
      </c>
      <c r="N5" s="82" t="s">
        <v>349</v>
      </c>
      <c r="O5" s="82" t="s">
        <v>350</v>
      </c>
      <c r="P5" s="82" t="s">
        <v>247</v>
      </c>
      <c r="Q5" s="82" t="s">
        <v>351</v>
      </c>
      <c r="R5" s="75" t="str">
        <f>IF('Physical Cash at Safe'!$D$28="Yes", 'Physical Cash at Safe'!$A$28, IF('Borrower Wise Details'!F5&lt;&gt;"", 'Borrower Wise Details'!F5, ""))</f>
        <v>Dilip Kumar Chanda</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SF0075929</v>
      </c>
      <c r="U5" s="77" t="s">
        <v>357</v>
      </c>
      <c r="V5" s="61">
        <v>45806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352</v>
      </c>
      <c r="Z5" s="61">
        <v>45845</v>
      </c>
      <c r="AA5" s="61">
        <v>45846</v>
      </c>
      <c r="AB5" s="94" cm="1">
        <f t="array" ref="AB5">IF(COUNTA('Loan Outstanding Report'!$BI$5:$BI$6000)=0,"",SUMPRODUCT(--(FREQUENCY(IF('Loan Outstanding Report'!$BI$5:$BI$6000&lt;&gt;"",MATCH('Loan Outstanding Report'!$S$5:$S$6000,'Loan Outstanding Report'!$S$5:$S$6000,0)),ROW('Loan Outstanding Report'!$S$5:$S$6000)-ROW('Loan Outstanding Report'!S5)+1)&gt;0)))</f>
        <v>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105841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11720</v>
      </c>
      <c r="AE5" s="126">
        <f>IF(AND(AC5="", AD5=""), "", IF(AD5="", AC5, AC5 - IF(ISNUMBER(AD5), AD5, 0)))</f>
        <v>94121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45848</v>
      </c>
      <c r="AH5" s="70" t="s">
        <v>358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3" sqref="B3"/>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WB3717</v>
      </c>
      <c r="C5" s="50" t="str">
        <f>IF('Fraud Investigation Report'!D5="", "", 'Fraud Investigation Report'!D5)</f>
        <v>Maynaguri</v>
      </c>
      <c r="D5" s="68" t="str">
        <f>IF(OR('Fraud Investigation Report'!R5="", 'Fraud Investigation Report'!R5=0), "", 'Fraud Investigation Report'!R5)</f>
        <v>Dilip Kumar Chanda</v>
      </c>
      <c r="E5" s="68" t="str">
        <f>IF(OR('Fraud Investigation Report'!T5="", 'Fraud Investigation Report'!T5=0), "", 'Fraud Investigation Report'!T5)</f>
        <v>SF0075929</v>
      </c>
      <c r="F5" s="68" t="str">
        <f>IF(OR('Fraud Investigation Report'!S5="", 'Fraud Investigation Report'!S5=0), "", 'Fraud Investigation Report'!S5)</f>
        <v>Branch Quality Manager</v>
      </c>
      <c r="G5" s="50" t="str">
        <f>IF('Fraud Investigation Report'!J5="", "", 'Fraud Investigation Report'!J5)</f>
        <v>FN25-26-00880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71011</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34830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105841</v>
      </c>
      <c r="O5" s="69">
        <f>IF('Fraud Investigation Report'!AD5="", "", 'Fraud Investigation Report'!AD5)</f>
        <v>11720</v>
      </c>
      <c r="P5" s="126">
        <f>IF(AND(N5="", O5=""), "", IF(O5="", N5, N5 - IF(ISNUMBER(O5), O5, 0)))</f>
        <v>94121</v>
      </c>
      <c r="Q5" s="49"/>
      <c r="R5" s="84" t="s">
        <v>347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220</v>
      </c>
      <c r="B32" s="38"/>
      <c r="C32" s="37" t="s">
        <v>82</v>
      </c>
      <c r="D32" s="137"/>
      <c r="E32" s="138"/>
    </row>
    <row r="33" spans="1:5" ht="18" customHeight="1" x14ac:dyDescent="0.35">
      <c r="A33" s="37" t="s">
        <v>83</v>
      </c>
      <c r="B33" s="106" t="s">
        <v>145</v>
      </c>
      <c r="C33" s="39" t="s">
        <v>84</v>
      </c>
      <c r="D33" s="131" t="s">
        <v>145</v>
      </c>
      <c r="E33" s="132"/>
    </row>
    <row r="34" spans="1:5" ht="26" x14ac:dyDescent="0.35">
      <c r="A34" s="39" t="s">
        <v>221</v>
      </c>
      <c r="B34" s="38"/>
      <c r="C34" s="39" t="s">
        <v>222</v>
      </c>
      <c r="D34" s="133"/>
      <c r="E34" s="134"/>
    </row>
    <row r="35" spans="1:5" ht="26" x14ac:dyDescent="0.35">
      <c r="A35" s="39" t="s">
        <v>223</v>
      </c>
      <c r="B35" s="38"/>
      <c r="C35" s="39" t="s">
        <v>225</v>
      </c>
      <c r="D35" s="133"/>
      <c r="E35" s="134"/>
    </row>
    <row r="36" spans="1:5" ht="25.5" customHeight="1" x14ac:dyDescent="0.35">
      <c r="A36" s="39" t="s">
        <v>224</v>
      </c>
      <c r="B36" s="38"/>
      <c r="C36" s="39" t="s">
        <v>226</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9" sqref="A9"/>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WB3717</v>
      </c>
      <c r="C5" s="119" t="str">
        <f>IF('Loan Outstanding Report'!$H$5="", "", 'Loan Outstanding Report'!$H$5)</f>
        <v>Maynaguri</v>
      </c>
      <c r="D5" s="41" t="s">
        <v>248</v>
      </c>
      <c r="E5" s="65">
        <v>45846</v>
      </c>
      <c r="F5" s="38" t="s">
        <v>249</v>
      </c>
      <c r="G5" s="49" t="s">
        <v>250</v>
      </c>
      <c r="H5" s="49" t="s">
        <v>251</v>
      </c>
      <c r="I5" s="120" t="s">
        <v>275</v>
      </c>
      <c r="J5" s="120" t="s">
        <v>277</v>
      </c>
      <c r="K5" s="120" t="s">
        <v>278</v>
      </c>
      <c r="L5" s="11">
        <v>357330356</v>
      </c>
      <c r="M5" s="65" t="s">
        <v>279</v>
      </c>
      <c r="N5" s="124">
        <v>20000</v>
      </c>
      <c r="O5" s="124">
        <v>320</v>
      </c>
      <c r="P5" s="121" t="s">
        <v>140</v>
      </c>
      <c r="Q5" s="80">
        <v>45677</v>
      </c>
      <c r="R5" s="124">
        <v>12830</v>
      </c>
      <c r="S5" s="124">
        <v>960</v>
      </c>
      <c r="T5" s="124">
        <v>0</v>
      </c>
      <c r="U5" s="125">
        <f t="shared" ref="U5" si="0">IF(AND(ISBLANK(R5),ISBLANK(S5),ISBLANK(T5)),"",R5-(S5+T5))</f>
        <v>11870</v>
      </c>
      <c r="V5" s="117" t="s">
        <v>205</v>
      </c>
      <c r="W5" s="122" t="s">
        <v>344</v>
      </c>
    </row>
    <row r="6" spans="1:23" ht="25" customHeight="1" x14ac:dyDescent="0.3">
      <c r="A6" s="64">
        <v>2</v>
      </c>
      <c r="B6" s="60" t="str">
        <f>IF(J6&lt;&gt;"", $B$5, "")</f>
        <v>WB3717</v>
      </c>
      <c r="C6" s="119" t="str">
        <f>IF(J6&lt;&gt;"", $C$5, "")</f>
        <v>Maynaguri</v>
      </c>
      <c r="D6" s="41" t="str">
        <f>IF(J6&lt;&gt;"", $D$5, "")</f>
        <v>FN25-26-00880</v>
      </c>
      <c r="E6" s="65">
        <v>45846</v>
      </c>
      <c r="F6" s="38" t="str">
        <f>IF(J6&lt;&gt;"", $F$5, "")</f>
        <v>Dilip Kumar Chanda</v>
      </c>
      <c r="G6" s="49" t="str">
        <f>IF(J6&lt;&gt;"", $G$5, "")</f>
        <v>SF0075929</v>
      </c>
      <c r="H6" s="49" t="str">
        <f>IF(J6&lt;&gt;"", $H$5, "")</f>
        <v>Branch Quality Manager</v>
      </c>
      <c r="I6" s="120" t="s">
        <v>284</v>
      </c>
      <c r="J6" s="120" t="s">
        <v>286</v>
      </c>
      <c r="K6" s="120" t="s">
        <v>288</v>
      </c>
      <c r="L6" s="11">
        <v>355116683</v>
      </c>
      <c r="M6" s="65" t="s">
        <v>289</v>
      </c>
      <c r="N6" s="124">
        <v>25000</v>
      </c>
      <c r="O6" s="124">
        <v>400</v>
      </c>
      <c r="P6" s="121" t="s">
        <v>140</v>
      </c>
      <c r="Q6" s="80">
        <v>45594</v>
      </c>
      <c r="R6" s="124">
        <v>14181</v>
      </c>
      <c r="S6" s="124">
        <v>5600</v>
      </c>
      <c r="T6" s="124">
        <v>0</v>
      </c>
      <c r="U6" s="125">
        <f t="shared" ref="U6:U69" si="1">IF(AND(ISBLANK(R6),ISBLANK(S6),ISBLANK(T6)),"",R6-(S6+T6))</f>
        <v>8581</v>
      </c>
      <c r="V6" s="117" t="s">
        <v>205</v>
      </c>
      <c r="W6" s="122" t="s">
        <v>341</v>
      </c>
    </row>
    <row r="7" spans="1:23" ht="25" customHeight="1" x14ac:dyDescent="0.3">
      <c r="A7" s="64">
        <v>3</v>
      </c>
      <c r="B7" s="60" t="str">
        <f t="shared" ref="B7:B70" si="2">IF(J7&lt;&gt;"", $B$5, "")</f>
        <v>WB3717</v>
      </c>
      <c r="C7" s="119" t="str">
        <f t="shared" ref="C7:C70" si="3">IF(J7&lt;&gt;"", $C$5, "")</f>
        <v>Maynaguri</v>
      </c>
      <c r="D7" s="41" t="str">
        <f t="shared" ref="D7:D70" si="4">IF(J7&lt;&gt;"", $D$5, "")</f>
        <v>FN25-26-00880</v>
      </c>
      <c r="E7" s="65">
        <v>45846</v>
      </c>
      <c r="F7" s="38" t="str">
        <f t="shared" ref="F7:F70" si="5">IF(J7&lt;&gt;"", $F$5, "")</f>
        <v>Dilip Kumar Chanda</v>
      </c>
      <c r="G7" s="49" t="str">
        <f t="shared" ref="G7:G70" si="6">IF(J7&lt;&gt;"", $G$5, "")</f>
        <v>SF0075929</v>
      </c>
      <c r="H7" s="49" t="str">
        <f t="shared" ref="H7:H70" si="7">IF(J7&lt;&gt;"", $H$5, "")</f>
        <v>Branch Quality Manager</v>
      </c>
      <c r="I7" s="120" t="s">
        <v>296</v>
      </c>
      <c r="J7" s="120" t="s">
        <v>298</v>
      </c>
      <c r="K7" s="120" t="s">
        <v>300</v>
      </c>
      <c r="L7" s="11">
        <v>359255178</v>
      </c>
      <c r="M7" s="65" t="s">
        <v>301</v>
      </c>
      <c r="N7" s="124">
        <v>30000</v>
      </c>
      <c r="O7" s="124">
        <v>480</v>
      </c>
      <c r="P7" s="121" t="s">
        <v>141</v>
      </c>
      <c r="Q7" s="80">
        <v>45685</v>
      </c>
      <c r="R7" s="124">
        <v>9830</v>
      </c>
      <c r="S7" s="124">
        <v>0</v>
      </c>
      <c r="T7" s="124">
        <v>0</v>
      </c>
      <c r="U7" s="125">
        <f t="shared" si="1"/>
        <v>9830</v>
      </c>
      <c r="V7" s="117" t="s">
        <v>205</v>
      </c>
      <c r="W7" s="122" t="s">
        <v>346</v>
      </c>
    </row>
    <row r="8" spans="1:23" ht="25" customHeight="1" x14ac:dyDescent="0.3">
      <c r="A8" s="64">
        <v>4</v>
      </c>
      <c r="B8" s="60" t="str">
        <f t="shared" si="2"/>
        <v>WB3717</v>
      </c>
      <c r="C8" s="119" t="str">
        <f t="shared" si="3"/>
        <v>Maynaguri</v>
      </c>
      <c r="D8" s="41" t="str">
        <f t="shared" si="4"/>
        <v>FN25-26-00880</v>
      </c>
      <c r="E8" s="65">
        <v>45846</v>
      </c>
      <c r="F8" s="38" t="str">
        <f t="shared" si="5"/>
        <v>Dilip Kumar Chanda</v>
      </c>
      <c r="G8" s="49" t="str">
        <f t="shared" si="6"/>
        <v>SF0075929</v>
      </c>
      <c r="H8" s="49" t="str">
        <f t="shared" si="7"/>
        <v>Branch Quality Manager</v>
      </c>
      <c r="I8" s="120" t="s">
        <v>304</v>
      </c>
      <c r="J8" s="120" t="s">
        <v>306</v>
      </c>
      <c r="K8" s="120" t="s">
        <v>308</v>
      </c>
      <c r="L8" s="11">
        <v>355784515</v>
      </c>
      <c r="M8" s="65" t="s">
        <v>309</v>
      </c>
      <c r="N8" s="124">
        <v>42000</v>
      </c>
      <c r="O8" s="124">
        <v>520</v>
      </c>
      <c r="P8" s="121" t="s">
        <v>140</v>
      </c>
      <c r="Q8" s="80">
        <v>45646</v>
      </c>
      <c r="R8" s="124">
        <v>29000</v>
      </c>
      <c r="S8" s="124">
        <v>3640</v>
      </c>
      <c r="T8" s="124">
        <v>0</v>
      </c>
      <c r="U8" s="125">
        <f t="shared" si="1"/>
        <v>25360</v>
      </c>
      <c r="V8" s="117" t="s">
        <v>205</v>
      </c>
      <c r="W8" s="122" t="s">
        <v>345</v>
      </c>
    </row>
    <row r="9" spans="1:23" ht="25" customHeight="1" x14ac:dyDescent="0.3">
      <c r="A9" s="64">
        <v>5</v>
      </c>
      <c r="B9" s="60" t="str">
        <f t="shared" si="2"/>
        <v>WB3717</v>
      </c>
      <c r="C9" s="119" t="str">
        <f t="shared" si="3"/>
        <v>Maynaguri</v>
      </c>
      <c r="D9" s="41" t="str">
        <f t="shared" si="4"/>
        <v>FN25-26-00880</v>
      </c>
      <c r="E9" s="65">
        <v>45846</v>
      </c>
      <c r="F9" s="38" t="str">
        <f t="shared" si="5"/>
        <v>Dilip Kumar Chanda</v>
      </c>
      <c r="G9" s="49" t="str">
        <f t="shared" si="6"/>
        <v>SF0075929</v>
      </c>
      <c r="H9" s="49" t="str">
        <f t="shared" si="7"/>
        <v>Branch Quality Manager</v>
      </c>
      <c r="I9" s="120" t="s">
        <v>313</v>
      </c>
      <c r="J9" s="120" t="s">
        <v>315</v>
      </c>
      <c r="K9" s="120" t="s">
        <v>316</v>
      </c>
      <c r="L9" s="11">
        <v>357893898</v>
      </c>
      <c r="M9" s="65" t="s">
        <v>317</v>
      </c>
      <c r="N9" s="124">
        <v>20000</v>
      </c>
      <c r="O9" s="124">
        <v>320</v>
      </c>
      <c r="P9" s="121" t="s">
        <v>140</v>
      </c>
      <c r="Q9" s="80">
        <v>45675</v>
      </c>
      <c r="R9" s="124">
        <v>15000</v>
      </c>
      <c r="S9" s="124">
        <v>960</v>
      </c>
      <c r="T9" s="124">
        <v>0</v>
      </c>
      <c r="U9" s="125">
        <f t="shared" si="1"/>
        <v>14040</v>
      </c>
      <c r="V9" s="117" t="s">
        <v>205</v>
      </c>
      <c r="W9" s="122" t="s">
        <v>356</v>
      </c>
    </row>
    <row r="10" spans="1:23" ht="25" customHeight="1" x14ac:dyDescent="0.3">
      <c r="A10" s="64">
        <v>6</v>
      </c>
      <c r="B10" s="60" t="str">
        <f t="shared" si="2"/>
        <v>WB3717</v>
      </c>
      <c r="C10" s="119" t="str">
        <f t="shared" si="3"/>
        <v>Maynaguri</v>
      </c>
      <c r="D10" s="41" t="str">
        <f t="shared" si="4"/>
        <v>FN25-26-00880</v>
      </c>
      <c r="E10" s="65">
        <v>45846</v>
      </c>
      <c r="F10" s="38" t="str">
        <f t="shared" si="5"/>
        <v>Dilip Kumar Chanda</v>
      </c>
      <c r="G10" s="49" t="str">
        <f t="shared" si="6"/>
        <v>SF0075929</v>
      </c>
      <c r="H10" s="49" t="str">
        <f t="shared" si="7"/>
        <v>Branch Quality Manager</v>
      </c>
      <c r="I10" s="120" t="s">
        <v>324</v>
      </c>
      <c r="J10" s="120" t="s">
        <v>326</v>
      </c>
      <c r="K10" s="120" t="s">
        <v>327</v>
      </c>
      <c r="L10" s="11" t="s">
        <v>342</v>
      </c>
      <c r="M10" s="65" t="s">
        <v>328</v>
      </c>
      <c r="N10" s="124">
        <v>45000</v>
      </c>
      <c r="O10" s="124">
        <v>560</v>
      </c>
      <c r="P10" s="121" t="s">
        <v>141</v>
      </c>
      <c r="Q10" s="80">
        <v>45687</v>
      </c>
      <c r="R10" s="124">
        <v>25000</v>
      </c>
      <c r="S10" s="124">
        <v>560</v>
      </c>
      <c r="T10" s="124">
        <v>0</v>
      </c>
      <c r="U10" s="125">
        <f t="shared" si="1"/>
        <v>24440</v>
      </c>
      <c r="V10" s="117" t="s">
        <v>205</v>
      </c>
      <c r="W10" s="122" t="s">
        <v>355</v>
      </c>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80" zoomScaleNormal="80" workbookViewId="0">
      <selection activeCell="BP5" sqref="BP5:BP1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252</v>
      </c>
      <c r="C5" s="38" t="s">
        <v>253</v>
      </c>
      <c r="D5" s="38" t="s">
        <v>253</v>
      </c>
      <c r="E5" s="38" t="s">
        <v>254</v>
      </c>
      <c r="F5" s="38" t="s">
        <v>255</v>
      </c>
      <c r="G5" s="84" t="s">
        <v>256</v>
      </c>
      <c r="H5" s="38" t="s">
        <v>255</v>
      </c>
      <c r="I5" s="84">
        <v>208702</v>
      </c>
      <c r="J5" s="38" t="s">
        <v>274</v>
      </c>
      <c r="K5" s="84">
        <v>208702</v>
      </c>
      <c r="L5" s="84" t="s">
        <v>266</v>
      </c>
      <c r="M5" s="38" t="s">
        <v>267</v>
      </c>
      <c r="N5" s="84">
        <v>470774</v>
      </c>
      <c r="O5" s="84" t="s">
        <v>275</v>
      </c>
      <c r="P5" s="84">
        <v>730533</v>
      </c>
      <c r="Q5" s="38" t="s">
        <v>276</v>
      </c>
      <c r="R5" s="38" t="s">
        <v>259</v>
      </c>
      <c r="S5" s="84" t="s">
        <v>277</v>
      </c>
      <c r="T5" s="84" t="s">
        <v>277</v>
      </c>
      <c r="U5" s="84" t="s">
        <v>260</v>
      </c>
      <c r="V5" s="84" t="s">
        <v>261</v>
      </c>
      <c r="W5" s="84">
        <v>541</v>
      </c>
      <c r="X5" s="38" t="s">
        <v>269</v>
      </c>
      <c r="Y5" s="84">
        <v>357330356</v>
      </c>
      <c r="Z5" s="38" t="s">
        <v>278</v>
      </c>
      <c r="AA5" s="108" t="s">
        <v>279</v>
      </c>
      <c r="AB5" s="84">
        <v>20000</v>
      </c>
      <c r="AC5" s="108"/>
      <c r="AD5" s="84">
        <v>75</v>
      </c>
      <c r="AE5" s="84" t="s">
        <v>262</v>
      </c>
      <c r="AF5" s="84" t="s">
        <v>263</v>
      </c>
      <c r="AG5" s="108" t="s">
        <v>280</v>
      </c>
      <c r="AH5" s="84" t="s">
        <v>264</v>
      </c>
      <c r="AI5" s="108" t="s">
        <v>281</v>
      </c>
      <c r="AJ5" s="84">
        <v>320</v>
      </c>
      <c r="AK5" s="84">
        <v>320</v>
      </c>
      <c r="AL5" s="108" t="s">
        <v>282</v>
      </c>
      <c r="AM5" s="84">
        <v>8766.9599999999991</v>
      </c>
      <c r="AN5" s="112">
        <v>2753.04</v>
      </c>
      <c r="AO5" s="112">
        <v>11520</v>
      </c>
      <c r="AP5" s="112">
        <v>11233.04</v>
      </c>
      <c r="AQ5" s="112">
        <v>1096.96</v>
      </c>
      <c r="AR5" s="112">
        <v>12330</v>
      </c>
      <c r="AS5" s="112">
        <v>4990.87</v>
      </c>
      <c r="AT5" s="112">
        <v>769.13</v>
      </c>
      <c r="AU5" s="112">
        <v>5760</v>
      </c>
      <c r="AV5" s="84">
        <v>54</v>
      </c>
      <c r="AW5" s="84"/>
      <c r="AX5" s="84" t="s">
        <v>353</v>
      </c>
      <c r="AY5" s="108"/>
      <c r="AZ5" s="84"/>
      <c r="BA5" s="84"/>
      <c r="BB5" s="84" t="s">
        <v>265</v>
      </c>
      <c r="BC5" s="84" t="s">
        <v>145</v>
      </c>
      <c r="BD5" s="108"/>
      <c r="BE5" s="84">
        <v>0</v>
      </c>
      <c r="BF5" s="38" t="s">
        <v>277</v>
      </c>
      <c r="BG5" s="84" t="s">
        <v>333</v>
      </c>
      <c r="BH5" s="114" t="s">
        <v>339</v>
      </c>
      <c r="BI5" s="38" t="s">
        <v>110</v>
      </c>
      <c r="BJ5" s="85">
        <v>45846</v>
      </c>
      <c r="BK5" s="84"/>
      <c r="BL5" s="38" t="s">
        <v>114</v>
      </c>
      <c r="BM5" s="115" t="s">
        <v>119</v>
      </c>
      <c r="BN5" s="116" t="s">
        <v>201</v>
      </c>
      <c r="BO5" s="84" t="s">
        <v>245</v>
      </c>
      <c r="BP5" s="84">
        <v>12830</v>
      </c>
      <c r="BQ5" s="117" t="s">
        <v>205</v>
      </c>
      <c r="BR5" s="118" t="s">
        <v>344</v>
      </c>
    </row>
    <row r="6" spans="1:70" s="113" customFormat="1" ht="15" customHeight="1" x14ac:dyDescent="0.35">
      <c r="A6" s="84">
        <v>2</v>
      </c>
      <c r="B6" s="38" t="s">
        <v>252</v>
      </c>
      <c r="C6" s="38" t="s">
        <v>253</v>
      </c>
      <c r="D6" s="38" t="s">
        <v>253</v>
      </c>
      <c r="E6" s="38" t="s">
        <v>254</v>
      </c>
      <c r="F6" s="38" t="s">
        <v>255</v>
      </c>
      <c r="G6" s="84" t="s">
        <v>256</v>
      </c>
      <c r="H6" s="38" t="s">
        <v>255</v>
      </c>
      <c r="I6" s="84">
        <v>209258</v>
      </c>
      <c r="J6" s="38" t="s">
        <v>283</v>
      </c>
      <c r="K6" s="84">
        <v>209258</v>
      </c>
      <c r="L6" s="84" t="s">
        <v>266</v>
      </c>
      <c r="M6" s="38" t="s">
        <v>267</v>
      </c>
      <c r="N6" s="84">
        <v>472938</v>
      </c>
      <c r="O6" s="84" t="s">
        <v>284</v>
      </c>
      <c r="P6" s="84">
        <v>735753</v>
      </c>
      <c r="Q6" s="38" t="s">
        <v>285</v>
      </c>
      <c r="R6" s="38" t="s">
        <v>259</v>
      </c>
      <c r="S6" s="84" t="s">
        <v>286</v>
      </c>
      <c r="T6" s="84" t="s">
        <v>286</v>
      </c>
      <c r="U6" s="84" t="s">
        <v>260</v>
      </c>
      <c r="V6" s="84" t="s">
        <v>287</v>
      </c>
      <c r="W6" s="84">
        <v>541</v>
      </c>
      <c r="X6" s="38" t="s">
        <v>269</v>
      </c>
      <c r="Y6" s="84">
        <v>355116683</v>
      </c>
      <c r="Z6" s="38" t="s">
        <v>288</v>
      </c>
      <c r="AA6" s="108" t="s">
        <v>289</v>
      </c>
      <c r="AB6" s="84">
        <v>25000</v>
      </c>
      <c r="AC6" s="108"/>
      <c r="AD6" s="84">
        <v>75</v>
      </c>
      <c r="AE6" s="84" t="s">
        <v>272</v>
      </c>
      <c r="AF6" s="84" t="s">
        <v>271</v>
      </c>
      <c r="AG6" s="108" t="s">
        <v>290</v>
      </c>
      <c r="AH6" s="84" t="s">
        <v>264</v>
      </c>
      <c r="AI6" s="108" t="s">
        <v>291</v>
      </c>
      <c r="AJ6" s="84">
        <v>400</v>
      </c>
      <c r="AK6" s="84">
        <v>400</v>
      </c>
      <c r="AL6" s="108" t="s">
        <v>292</v>
      </c>
      <c r="AM6" s="84">
        <v>15655.98</v>
      </c>
      <c r="AN6" s="112">
        <v>4344.0200000000004</v>
      </c>
      <c r="AO6" s="112">
        <v>20000</v>
      </c>
      <c r="AP6" s="112">
        <v>9344.02</v>
      </c>
      <c r="AQ6" s="112">
        <v>589.98</v>
      </c>
      <c r="AR6" s="112">
        <v>9934</v>
      </c>
      <c r="AS6" s="112">
        <v>8220.64</v>
      </c>
      <c r="AT6" s="112">
        <v>579.36</v>
      </c>
      <c r="AU6" s="112">
        <v>8800</v>
      </c>
      <c r="AV6" s="84">
        <v>72</v>
      </c>
      <c r="AW6" s="84"/>
      <c r="AX6" s="84" t="s">
        <v>353</v>
      </c>
      <c r="AY6" s="108"/>
      <c r="AZ6" s="84"/>
      <c r="BA6" s="84"/>
      <c r="BB6" s="84" t="s">
        <v>265</v>
      </c>
      <c r="BC6" s="84" t="s">
        <v>145</v>
      </c>
      <c r="BD6" s="108"/>
      <c r="BE6" s="84">
        <v>0</v>
      </c>
      <c r="BF6" s="38" t="s">
        <v>286</v>
      </c>
      <c r="BG6" s="84" t="s">
        <v>334</v>
      </c>
      <c r="BH6" s="114" t="s">
        <v>340</v>
      </c>
      <c r="BI6" s="38" t="s">
        <v>110</v>
      </c>
      <c r="BJ6" s="85">
        <v>45846</v>
      </c>
      <c r="BK6" s="84"/>
      <c r="BL6" s="38" t="s">
        <v>114</v>
      </c>
      <c r="BM6" s="115" t="s">
        <v>119</v>
      </c>
      <c r="BN6" s="116" t="s">
        <v>201</v>
      </c>
      <c r="BO6" s="84" t="s">
        <v>245</v>
      </c>
      <c r="BP6" s="84">
        <v>14181</v>
      </c>
      <c r="BQ6" s="117" t="s">
        <v>205</v>
      </c>
      <c r="BR6" s="118" t="s">
        <v>341</v>
      </c>
    </row>
    <row r="7" spans="1:70" s="113" customFormat="1" ht="15" customHeight="1" x14ac:dyDescent="0.35">
      <c r="A7" s="84">
        <v>3</v>
      </c>
      <c r="B7" s="38" t="s">
        <v>252</v>
      </c>
      <c r="C7" s="38" t="s">
        <v>253</v>
      </c>
      <c r="D7" s="38" t="s">
        <v>253</v>
      </c>
      <c r="E7" s="38" t="s">
        <v>254</v>
      </c>
      <c r="F7" s="38" t="s">
        <v>255</v>
      </c>
      <c r="G7" s="84" t="s">
        <v>256</v>
      </c>
      <c r="H7" s="38" t="s">
        <v>255</v>
      </c>
      <c r="I7" s="84">
        <v>208160</v>
      </c>
      <c r="J7" s="38" t="s">
        <v>293</v>
      </c>
      <c r="K7" s="84">
        <v>208160</v>
      </c>
      <c r="L7" s="84" t="s">
        <v>294</v>
      </c>
      <c r="M7" s="38" t="s">
        <v>295</v>
      </c>
      <c r="N7" s="84">
        <v>470930</v>
      </c>
      <c r="O7" s="84" t="s">
        <v>296</v>
      </c>
      <c r="P7" s="84">
        <v>762716</v>
      </c>
      <c r="Q7" s="38" t="s">
        <v>297</v>
      </c>
      <c r="R7" s="38" t="s">
        <v>268</v>
      </c>
      <c r="S7" s="84" t="s">
        <v>298</v>
      </c>
      <c r="T7" s="84" t="s">
        <v>298</v>
      </c>
      <c r="U7" s="84" t="s">
        <v>299</v>
      </c>
      <c r="V7" s="84" t="s">
        <v>261</v>
      </c>
      <c r="W7" s="84">
        <v>0</v>
      </c>
      <c r="X7" s="38" t="s">
        <v>269</v>
      </c>
      <c r="Y7" s="84">
        <v>359255178</v>
      </c>
      <c r="Z7" s="38" t="s">
        <v>300</v>
      </c>
      <c r="AA7" s="108" t="s">
        <v>301</v>
      </c>
      <c r="AB7" s="84">
        <v>30000</v>
      </c>
      <c r="AC7" s="108"/>
      <c r="AD7" s="84">
        <v>75</v>
      </c>
      <c r="AE7" s="84" t="s">
        <v>270</v>
      </c>
      <c r="AF7" s="84" t="s">
        <v>271</v>
      </c>
      <c r="AG7" s="108" t="s">
        <v>302</v>
      </c>
      <c r="AH7" s="84" t="s">
        <v>264</v>
      </c>
      <c r="AI7" s="108" t="s">
        <v>273</v>
      </c>
      <c r="AJ7" s="84">
        <v>480</v>
      </c>
      <c r="AK7" s="84">
        <v>480</v>
      </c>
      <c r="AL7" s="108" t="s">
        <v>303</v>
      </c>
      <c r="AM7" s="84">
        <v>5329.07</v>
      </c>
      <c r="AN7" s="112">
        <v>2190.9299999999998</v>
      </c>
      <c r="AO7" s="112">
        <v>7520</v>
      </c>
      <c r="AP7" s="112">
        <v>24670.93</v>
      </c>
      <c r="AQ7" s="112">
        <v>3626.07</v>
      </c>
      <c r="AR7" s="112">
        <v>28297</v>
      </c>
      <c r="AS7" s="112">
        <v>2368</v>
      </c>
      <c r="AT7" s="112">
        <v>672</v>
      </c>
      <c r="AU7" s="112">
        <v>3040</v>
      </c>
      <c r="AV7" s="84">
        <v>22</v>
      </c>
      <c r="AW7" s="84"/>
      <c r="AX7" s="84" t="s">
        <v>354</v>
      </c>
      <c r="AY7" s="108"/>
      <c r="AZ7" s="84"/>
      <c r="BA7" s="84"/>
      <c r="BB7" s="84" t="s">
        <v>265</v>
      </c>
      <c r="BC7" s="84" t="s">
        <v>145</v>
      </c>
      <c r="BD7" s="108"/>
      <c r="BE7" s="84">
        <v>0</v>
      </c>
      <c r="BF7" s="38" t="s">
        <v>298</v>
      </c>
      <c r="BG7" s="84" t="s">
        <v>335</v>
      </c>
      <c r="BH7" s="114" t="s">
        <v>339</v>
      </c>
      <c r="BI7" s="38" t="s">
        <v>110</v>
      </c>
      <c r="BJ7" s="85">
        <v>45846</v>
      </c>
      <c r="BK7" s="84"/>
      <c r="BL7" s="38" t="s">
        <v>114</v>
      </c>
      <c r="BM7" s="115" t="s">
        <v>119</v>
      </c>
      <c r="BN7" s="116" t="s">
        <v>201</v>
      </c>
      <c r="BO7" s="84" t="s">
        <v>245</v>
      </c>
      <c r="BP7" s="84">
        <v>9830</v>
      </c>
      <c r="BQ7" s="117" t="s">
        <v>205</v>
      </c>
      <c r="BR7" s="118" t="s">
        <v>346</v>
      </c>
    </row>
    <row r="8" spans="1:70" s="113" customFormat="1" ht="15" customHeight="1" x14ac:dyDescent="0.35">
      <c r="A8" s="84">
        <v>4</v>
      </c>
      <c r="B8" s="38" t="s">
        <v>252</v>
      </c>
      <c r="C8" s="38" t="s">
        <v>253</v>
      </c>
      <c r="D8" s="38" t="s">
        <v>253</v>
      </c>
      <c r="E8" s="38" t="s">
        <v>254</v>
      </c>
      <c r="F8" s="38" t="s">
        <v>255</v>
      </c>
      <c r="G8" s="84" t="s">
        <v>256</v>
      </c>
      <c r="H8" s="38" t="s">
        <v>255</v>
      </c>
      <c r="I8" s="84">
        <v>208160</v>
      </c>
      <c r="J8" s="38" t="s">
        <v>293</v>
      </c>
      <c r="K8" s="84">
        <v>208160</v>
      </c>
      <c r="L8" s="84" t="s">
        <v>257</v>
      </c>
      <c r="M8" s="38" t="s">
        <v>258</v>
      </c>
      <c r="N8" s="84">
        <v>498529</v>
      </c>
      <c r="O8" s="84" t="s">
        <v>304</v>
      </c>
      <c r="P8" s="84">
        <v>803610</v>
      </c>
      <c r="Q8" s="38" t="s">
        <v>305</v>
      </c>
      <c r="R8" s="38" t="s">
        <v>259</v>
      </c>
      <c r="S8" s="84" t="s">
        <v>306</v>
      </c>
      <c r="T8" s="84" t="s">
        <v>306</v>
      </c>
      <c r="U8" s="84" t="s">
        <v>307</v>
      </c>
      <c r="V8" s="84" t="s">
        <v>261</v>
      </c>
      <c r="W8" s="84">
        <v>541</v>
      </c>
      <c r="X8" s="38" t="s">
        <v>269</v>
      </c>
      <c r="Y8" s="84">
        <v>355784515</v>
      </c>
      <c r="Z8" s="38" t="s">
        <v>308</v>
      </c>
      <c r="AA8" s="108" t="s">
        <v>309</v>
      </c>
      <c r="AB8" s="84">
        <v>42000</v>
      </c>
      <c r="AC8" s="108"/>
      <c r="AD8" s="84">
        <v>102</v>
      </c>
      <c r="AE8" s="84" t="s">
        <v>272</v>
      </c>
      <c r="AF8" s="84" t="s">
        <v>271</v>
      </c>
      <c r="AG8" s="108" t="s">
        <v>310</v>
      </c>
      <c r="AH8" s="84" t="s">
        <v>264</v>
      </c>
      <c r="AI8" s="108" t="s">
        <v>311</v>
      </c>
      <c r="AJ8" s="84">
        <v>520</v>
      </c>
      <c r="AK8" s="84">
        <v>520</v>
      </c>
      <c r="AL8" s="108" t="s">
        <v>312</v>
      </c>
      <c r="AM8" s="84">
        <v>17007.189999999999</v>
      </c>
      <c r="AN8" s="112">
        <v>7952.81</v>
      </c>
      <c r="AO8" s="112">
        <v>24960</v>
      </c>
      <c r="AP8" s="112">
        <v>24992.81</v>
      </c>
      <c r="AQ8" s="112">
        <v>3483.19</v>
      </c>
      <c r="AR8" s="112">
        <v>28476</v>
      </c>
      <c r="AS8" s="112">
        <v>8378.67</v>
      </c>
      <c r="AT8" s="112">
        <v>2021.33</v>
      </c>
      <c r="AU8" s="112">
        <v>10400</v>
      </c>
      <c r="AV8" s="84">
        <v>68</v>
      </c>
      <c r="AW8" s="84"/>
      <c r="AX8" s="84" t="s">
        <v>353</v>
      </c>
      <c r="AY8" s="108"/>
      <c r="AZ8" s="84"/>
      <c r="BA8" s="84"/>
      <c r="BB8" s="84" t="s">
        <v>265</v>
      </c>
      <c r="BC8" s="84" t="s">
        <v>145</v>
      </c>
      <c r="BD8" s="108"/>
      <c r="BE8" s="84">
        <v>0</v>
      </c>
      <c r="BF8" s="38" t="s">
        <v>306</v>
      </c>
      <c r="BG8" s="84" t="s">
        <v>336</v>
      </c>
      <c r="BH8" s="114" t="s">
        <v>339</v>
      </c>
      <c r="BI8" s="38" t="s">
        <v>110</v>
      </c>
      <c r="BJ8" s="85">
        <v>45846</v>
      </c>
      <c r="BK8" s="84"/>
      <c r="BL8" s="38" t="s">
        <v>114</v>
      </c>
      <c r="BM8" s="115" t="s">
        <v>119</v>
      </c>
      <c r="BN8" s="116" t="s">
        <v>201</v>
      </c>
      <c r="BO8" s="84" t="s">
        <v>245</v>
      </c>
      <c r="BP8" s="84">
        <v>29000</v>
      </c>
      <c r="BQ8" s="117" t="s">
        <v>205</v>
      </c>
      <c r="BR8" s="118" t="s">
        <v>345</v>
      </c>
    </row>
    <row r="9" spans="1:70" s="113" customFormat="1" ht="15" customHeight="1" x14ac:dyDescent="0.35">
      <c r="A9" s="84">
        <v>5</v>
      </c>
      <c r="B9" s="38" t="s">
        <v>252</v>
      </c>
      <c r="C9" s="38" t="s">
        <v>253</v>
      </c>
      <c r="D9" s="38" t="s">
        <v>253</v>
      </c>
      <c r="E9" s="38" t="s">
        <v>254</v>
      </c>
      <c r="F9" s="38" t="s">
        <v>255</v>
      </c>
      <c r="G9" s="84" t="s">
        <v>256</v>
      </c>
      <c r="H9" s="38" t="s">
        <v>255</v>
      </c>
      <c r="I9" s="84">
        <v>218011</v>
      </c>
      <c r="J9" s="38" t="s">
        <v>255</v>
      </c>
      <c r="K9" s="84">
        <v>218011</v>
      </c>
      <c r="L9" s="84" t="s">
        <v>257</v>
      </c>
      <c r="M9" s="38" t="s">
        <v>258</v>
      </c>
      <c r="N9" s="84">
        <v>465966</v>
      </c>
      <c r="O9" s="84" t="s">
        <v>313</v>
      </c>
      <c r="P9" s="84">
        <v>718987</v>
      </c>
      <c r="Q9" s="38" t="s">
        <v>314</v>
      </c>
      <c r="R9" s="38" t="s">
        <v>268</v>
      </c>
      <c r="S9" s="84" t="s">
        <v>315</v>
      </c>
      <c r="T9" s="84" t="s">
        <v>315</v>
      </c>
      <c r="U9" s="84" t="s">
        <v>299</v>
      </c>
      <c r="V9" s="84" t="s">
        <v>261</v>
      </c>
      <c r="W9" s="84">
        <v>0</v>
      </c>
      <c r="X9" s="38" t="s">
        <v>269</v>
      </c>
      <c r="Y9" s="84">
        <v>357893898</v>
      </c>
      <c r="Z9" s="38" t="s">
        <v>316</v>
      </c>
      <c r="AA9" s="108" t="s">
        <v>317</v>
      </c>
      <c r="AB9" s="84">
        <v>20000</v>
      </c>
      <c r="AC9" s="108"/>
      <c r="AD9" s="84">
        <v>75</v>
      </c>
      <c r="AE9" s="84" t="s">
        <v>270</v>
      </c>
      <c r="AF9" s="84" t="s">
        <v>271</v>
      </c>
      <c r="AG9" s="108" t="s">
        <v>318</v>
      </c>
      <c r="AH9" s="84" t="s">
        <v>264</v>
      </c>
      <c r="AI9" s="108" t="s">
        <v>319</v>
      </c>
      <c r="AJ9" s="84">
        <v>320</v>
      </c>
      <c r="AK9" s="84">
        <v>320</v>
      </c>
      <c r="AL9" s="108" t="s">
        <v>320</v>
      </c>
      <c r="AM9" s="84">
        <v>6954.85</v>
      </c>
      <c r="AN9" s="112">
        <v>2325.15</v>
      </c>
      <c r="AO9" s="112">
        <v>9280</v>
      </c>
      <c r="AP9" s="112">
        <v>13045.15</v>
      </c>
      <c r="AQ9" s="112">
        <v>1505.85</v>
      </c>
      <c r="AR9" s="112">
        <v>14551</v>
      </c>
      <c r="AS9" s="112">
        <v>4827.95</v>
      </c>
      <c r="AT9" s="112">
        <v>932.05</v>
      </c>
      <c r="AU9" s="112">
        <v>5760</v>
      </c>
      <c r="AV9" s="84">
        <v>47</v>
      </c>
      <c r="AW9" s="84"/>
      <c r="AX9" s="84" t="s">
        <v>353</v>
      </c>
      <c r="AY9" s="108"/>
      <c r="AZ9" s="84"/>
      <c r="BA9" s="84"/>
      <c r="BB9" s="84" t="s">
        <v>265</v>
      </c>
      <c r="BC9" s="84" t="s">
        <v>145</v>
      </c>
      <c r="BD9" s="108"/>
      <c r="BE9" s="84">
        <v>0</v>
      </c>
      <c r="BF9" s="38" t="s">
        <v>315</v>
      </c>
      <c r="BG9" s="84" t="s">
        <v>337</v>
      </c>
      <c r="BH9" s="114" t="s">
        <v>339</v>
      </c>
      <c r="BI9" s="38" t="s">
        <v>110</v>
      </c>
      <c r="BJ9" s="85">
        <v>45846</v>
      </c>
      <c r="BK9" s="84"/>
      <c r="BL9" s="38" t="s">
        <v>114</v>
      </c>
      <c r="BM9" s="115" t="s">
        <v>119</v>
      </c>
      <c r="BN9" s="116" t="s">
        <v>201</v>
      </c>
      <c r="BO9" s="84" t="s">
        <v>245</v>
      </c>
      <c r="BP9" s="84">
        <v>15000</v>
      </c>
      <c r="BQ9" s="117" t="s">
        <v>205</v>
      </c>
      <c r="BR9" s="118" t="s">
        <v>356</v>
      </c>
    </row>
    <row r="10" spans="1:70" s="113" customFormat="1" ht="15" customHeight="1" x14ac:dyDescent="0.35">
      <c r="A10" s="84">
        <v>6</v>
      </c>
      <c r="B10" s="38" t="s">
        <v>252</v>
      </c>
      <c r="C10" s="38" t="s">
        <v>253</v>
      </c>
      <c r="D10" s="38" t="s">
        <v>253</v>
      </c>
      <c r="E10" s="38" t="s">
        <v>254</v>
      </c>
      <c r="F10" s="38" t="s">
        <v>255</v>
      </c>
      <c r="G10" s="84" t="s">
        <v>256</v>
      </c>
      <c r="H10" s="38" t="s">
        <v>255</v>
      </c>
      <c r="I10" s="84">
        <v>229047</v>
      </c>
      <c r="J10" s="38" t="s">
        <v>321</v>
      </c>
      <c r="K10" s="84">
        <v>229047</v>
      </c>
      <c r="L10" s="84" t="s">
        <v>322</v>
      </c>
      <c r="M10" s="38" t="s">
        <v>323</v>
      </c>
      <c r="N10" s="84">
        <v>545570</v>
      </c>
      <c r="O10" s="84" t="s">
        <v>324</v>
      </c>
      <c r="P10" s="84">
        <v>908329</v>
      </c>
      <c r="Q10" s="38" t="s">
        <v>325</v>
      </c>
      <c r="R10" s="38" t="s">
        <v>259</v>
      </c>
      <c r="S10" s="84" t="s">
        <v>326</v>
      </c>
      <c r="T10" s="84" t="s">
        <v>326</v>
      </c>
      <c r="U10" s="84" t="s">
        <v>299</v>
      </c>
      <c r="V10" s="84" t="s">
        <v>261</v>
      </c>
      <c r="W10" s="84">
        <v>0</v>
      </c>
      <c r="X10" s="38" t="s">
        <v>269</v>
      </c>
      <c r="Y10" s="84">
        <v>359259094</v>
      </c>
      <c r="Z10" s="38" t="s">
        <v>327</v>
      </c>
      <c r="AA10" s="108" t="s">
        <v>328</v>
      </c>
      <c r="AB10" s="84">
        <v>45000</v>
      </c>
      <c r="AC10" s="108" t="s">
        <v>329</v>
      </c>
      <c r="AD10" s="84">
        <v>102</v>
      </c>
      <c r="AE10" s="84" t="s">
        <v>262</v>
      </c>
      <c r="AF10" s="84" t="s">
        <v>263</v>
      </c>
      <c r="AG10" s="108" t="s">
        <v>330</v>
      </c>
      <c r="AH10" s="84" t="s">
        <v>264</v>
      </c>
      <c r="AI10" s="108" t="s">
        <v>331</v>
      </c>
      <c r="AJ10" s="84">
        <v>560</v>
      </c>
      <c r="AK10" s="84">
        <v>560</v>
      </c>
      <c r="AL10" s="108" t="s">
        <v>332</v>
      </c>
      <c r="AM10" s="84">
        <v>3235.3</v>
      </c>
      <c r="AN10" s="112">
        <v>2124.6999999999998</v>
      </c>
      <c r="AO10" s="112">
        <v>5360</v>
      </c>
      <c r="AP10" s="112">
        <v>41764.699999999997</v>
      </c>
      <c r="AQ10" s="112">
        <v>9778.2999999999993</v>
      </c>
      <c r="AR10" s="112">
        <v>51543</v>
      </c>
      <c r="AS10" s="112">
        <v>4710.29</v>
      </c>
      <c r="AT10" s="112">
        <v>2249.71</v>
      </c>
      <c r="AU10" s="112">
        <v>6960</v>
      </c>
      <c r="AV10" s="84">
        <v>22</v>
      </c>
      <c r="AW10" s="84"/>
      <c r="AX10" s="84" t="s">
        <v>353</v>
      </c>
      <c r="AY10" s="108"/>
      <c r="AZ10" s="84"/>
      <c r="BA10" s="84"/>
      <c r="BB10" s="84" t="s">
        <v>265</v>
      </c>
      <c r="BC10" s="84" t="s">
        <v>145</v>
      </c>
      <c r="BD10" s="108"/>
      <c r="BE10" s="84">
        <v>0</v>
      </c>
      <c r="BF10" s="38" t="s">
        <v>326</v>
      </c>
      <c r="BG10" s="84" t="s">
        <v>338</v>
      </c>
      <c r="BH10" s="114" t="s">
        <v>339</v>
      </c>
      <c r="BI10" s="38" t="s">
        <v>110</v>
      </c>
      <c r="BJ10" s="85">
        <v>45846</v>
      </c>
      <c r="BK10" s="84"/>
      <c r="BL10" s="38" t="s">
        <v>114</v>
      </c>
      <c r="BM10" s="115" t="s">
        <v>119</v>
      </c>
      <c r="BN10" s="116" t="s">
        <v>200</v>
      </c>
      <c r="BO10" s="84" t="s">
        <v>245</v>
      </c>
      <c r="BP10" s="84">
        <v>25000</v>
      </c>
      <c r="BQ10" s="117" t="s">
        <v>205</v>
      </c>
      <c r="BR10" s="118" t="s">
        <v>343</v>
      </c>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2025-07-10T12:03:23Z</dcterms:modified>
</cp:coreProperties>
</file>