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4C62B87D-5245-4A23-A782-426B87DCC6BF}"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<sst xmlns="http://schemas.openxmlformats.org/spreadsheetml/2006/main" count="1236" uniqueCount="475">
  <si>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</si>
  <si>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</si>
  <si>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</si>
  <si>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</si>
  <si>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</si>
  <si>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</si>
  <si>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</si>
  <si>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</si>
  <si>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</si>
  <si>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</si>
  <si>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</si>
  <si>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</si>
  <si>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</si>
  <si>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</si>
  <si>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</si>
  <si>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</si>
  <si>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</si>
  <si>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</si>
  <si>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</si>
  <si>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</si>
  <si>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</si>
  <si>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</si>
  <si>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</si>
  <si>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</si>
  <si>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</si>
  <si>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</si>
  <si>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</si>
  <si>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</si>
  <si>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</si>
  <si>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</si>
  <si>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</si>
  <si>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</si>
  <si>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</si>
  <si>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</si>
  <si>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</si>
  <si>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</si>
  <si>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</si>
  <si>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</si>
  <si>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</si>
  <si>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</si>
  <si>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</si>
  <si>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</si>
  <si>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</si>
  <si>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</si>
  <si>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</si>
  <si>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</si>
  <si>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</si>
  <si>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</si>
  <si>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</si>
  <si>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</si>
  <si>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</si>
  <si>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</si>
  <si>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</si>
  <si>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</si>
  <si>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</si>
  <si>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</si>
  <si>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</si>
  <si>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</si>
  <si>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</si>
  <si>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</si>
  <si>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</si>
  <si>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</si>
  <si>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</si>
  <si>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</si>
  <si>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</si>
  <si>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</si>
  <si>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</si>
  <si>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</si>
  <si>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</si>
  <si>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</si>
  <si>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</si>
  <si>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</si>
  <si>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</si>
  <si>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</si>
  <si>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</si>
  <si>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</si>
  <si>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</si>
  <si>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</si>
  <si>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</si>
  <si>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</si>
  <si>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</si>
  <si>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</si>
  <si>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</si>
  <si>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</si>
  <si>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</si>
  <si>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</si>
  <si>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</si>
  <si>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</si>
  <si>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</si>
  <si>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</si>
  <si>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</si>
  <si>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</si>
  <si>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</si>
  <si>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</si>
  <si>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</si>
  <si>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</si>
  <si>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</si>
  <si>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</si>
  <si>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</si>
  <si>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</si>
  <si>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</si>
  <si>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</si>
  <si>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</si>
  <si>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</si>
  <si>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</si>
  <si>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</si>
  <si>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</si>
  <si>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</si>
  <si>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</si>
  <si>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</si>
  <si>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</si>
  <si>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</si>
  <si>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</si>
  <si>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</si>
  <si>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</si>
  <si>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</si>
  <si>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</si>
  <si>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</si>
  <si>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</si>
  <si>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</si>
  <si>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</si>
  <si>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</si>
  <si>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</si>
  <si>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</si>
  <si>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</si>
  <si>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</si>
  <si>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</si>
  <si>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</si>
  <si>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</si>
  <si>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</si>
  <si>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</si>
  <si>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</si>
  <si>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</si>
  <si>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</si>
  <si>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</si>
  <si>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</si>
  <si>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</si>
  <si>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</si>
  <si>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</si>
  <si>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</si>
  <si>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</si>
  <si>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</si>
  <si>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</si>
  <si>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</si>
  <si>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</si>
  <si>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</si>
  <si>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</si>
  <si>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</si>
  <si>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</si>
  <si>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</si>
  <si>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</si>
  <si>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</si>
  <si>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</si>
  <si>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</si>
  <si>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</si>
  <si>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</si>
  <si>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</si>
  <si>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</si>
  <si>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</si>
  <si>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</si>
  <si>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</si>
  <si>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</si>
  <si>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</si>
  <si>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</si>
  <si>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</si>
  <si>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</si>
  <si>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</si>
  <si>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</si>
  <si>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</si>
  <si>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</si>
  <si>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</si>
  <si>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</si>
  <si>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</si>
  <si>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</si>
  <si>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</si>
  <si>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</si>
  <si>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</si>
  <si>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</si>
  <si>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</si>
  <si>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</si>
  <si>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</si>
  <si>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</si>
  <si>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</si>
  <si>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</si>
  <si>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</si>
  <si>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</si>
  <si>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</si>
  <si>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</si>
  <si>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</si>
  <si>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</si>
  <si>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</si>
  <si>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</si>
  <si>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</si>
  <si>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</si>
  <si>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</si>
  <si>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</si>
  <si>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</si>
  <si>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</si>
  <si>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</si>
  <si>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</si>
  <si>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</si>
  <si>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</si>
  <si>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</si>
  <si>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</si>
  <si>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</si>
  <si>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</si>
  <si>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</si>
  <si>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</si>
  <si>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</si>
  <si>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</si>
  <si>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</si>
  <si>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</si>
  <si>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</si>
  <si>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</si>
  <si>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</si>
  <si>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</si>
  <si>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</si>
  <si>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</si>
  <si>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</si>
  <si>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</si>
  <si>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</si>
  <si>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</si>
  <si>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</si>
  <si>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</si>
  <si>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</si>
  <si>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</si>
  <si>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</si>
  <si>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</si>
  <si>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</si>
  <si>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</si>
  <si>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</si>
  <si>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</si>
  <si>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</si>
  <si>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</si>
  <si>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</si>
  <si>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</si>
  <si>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</si>
  <si>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</si>
  <si>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</si>
  <si>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</si>
  <si>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</si>
  <si>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</si>
  <si>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</si>
  <si>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</si>
  <si>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Loan Outstanding Report Detailed Recon as on 07-Jul-2025</t>
  </si>
  <si>
    <t>Report generation date &amp; time: Monday, July 7, 2025 6:58 PM</t>
  </si>
  <si>
    <t>North</t>
  </si>
  <si>
    <t>Bihar-1</t>
  </si>
  <si>
    <t>Motihari</t>
  </si>
  <si>
    <t>Kotwa</t>
  </si>
  <si>
    <t>Bagaha</t>
  </si>
  <si>
    <t>BH3954</t>
  </si>
  <si>
    <t>Bagaha-2</t>
  </si>
  <si>
    <t>Dual Staff</t>
  </si>
  <si>
    <t>Available &amp; Updated</t>
  </si>
  <si>
    <t>G1</t>
  </si>
  <si>
    <t>G2</t>
  </si>
  <si>
    <t>Amit Kumar Dubey</t>
  </si>
  <si>
    <t>SF0045872</t>
  </si>
  <si>
    <t>BM</t>
  </si>
  <si>
    <t>Ajay Kumar</t>
  </si>
  <si>
    <t>BQM</t>
  </si>
  <si>
    <t>SF0057733</t>
  </si>
  <si>
    <t>Baban Kumar Ram/SF0064392</t>
  </si>
  <si>
    <t>Amit Kumar Chaubey/SF0078016</t>
  </si>
  <si>
    <t>Rakesh Kumar Singh/0007606</t>
  </si>
  <si>
    <t>Alok Kumar Raju/SF0091403</t>
  </si>
  <si>
    <t>Business</t>
  </si>
  <si>
    <t xml:space="preserve">Narainapur Ghat </t>
  </si>
  <si>
    <t>SF0084344</t>
  </si>
  <si>
    <t>Sudisht Kumar</t>
  </si>
  <si>
    <t>Narainapur Ghat  C2</t>
  </si>
  <si>
    <t>Narainapur Ghat  C2 Narainapur1</t>
  </si>
  <si>
    <t>Chetana</t>
  </si>
  <si>
    <t>SSF2431101</t>
  </si>
  <si>
    <t>OBC</t>
  </si>
  <si>
    <t>HINDU</t>
  </si>
  <si>
    <t>ANITA DEVI</t>
  </si>
  <si>
    <t>BH3046</t>
  </si>
  <si>
    <t>Bhawanipur</t>
  </si>
  <si>
    <t>Bhawanipur C5</t>
  </si>
  <si>
    <t>Bhawanipur C5 Duli Srkar1</t>
  </si>
  <si>
    <t>SSF3272190</t>
  </si>
  <si>
    <t>GAYATRI DEVI</t>
  </si>
  <si>
    <t>Agriculture &amp; Farming</t>
  </si>
  <si>
    <t>7091741486</t>
  </si>
  <si>
    <t>02-Mar-2024</t>
  </si>
  <si>
    <t>Fri</t>
  </si>
  <si>
    <t>2</t>
  </si>
  <si>
    <t>3 Yrs</t>
  </si>
  <si>
    <t>12 Mar 2022</t>
  </si>
  <si>
    <t>&gt; 2 to 4 Years</t>
  </si>
  <si>
    <t>12-Apr-2024</t>
  </si>
  <si>
    <t>01-Oct-2024</t>
  </si>
  <si>
    <t>Open</t>
  </si>
  <si>
    <t>SF0096940</t>
  </si>
  <si>
    <t>Vikash Kumar Dubey</t>
  </si>
  <si>
    <t>29-Nov-2024</t>
  </si>
  <si>
    <t>Thu</t>
  </si>
  <si>
    <t>GL-2</t>
  </si>
  <si>
    <t>2 Yrs</t>
  </si>
  <si>
    <t>28 Jan 2023</t>
  </si>
  <si>
    <t>&lt;= 2 Years</t>
  </si>
  <si>
    <t>09-Jan-2025</t>
  </si>
  <si>
    <t>25-Feb-2025</t>
  </si>
  <si>
    <t>7909018250</t>
  </si>
  <si>
    <t>Diwakar Nandan Upadhayay/SF0077482</t>
  </si>
  <si>
    <t>FN25-26-00963</t>
  </si>
  <si>
    <t>Shahid Afridi</t>
  </si>
  <si>
    <t>SF0047237</t>
  </si>
  <si>
    <t>Branch Manager</t>
  </si>
  <si>
    <t>Terminated</t>
  </si>
  <si>
    <t>Completed-Report Submitted</t>
  </si>
  <si>
    <t>Complaint Lodged</t>
  </si>
  <si>
    <t>SSF4307147</t>
  </si>
  <si>
    <t>Animal Husbandry &amp; Poultry</t>
  </si>
  <si>
    <t>SEEMA DEVI</t>
  </si>
  <si>
    <t>13-Aug-2023</t>
  </si>
  <si>
    <t>1</t>
  </si>
  <si>
    <t>1 Yrs</t>
  </si>
  <si>
    <t>13 Aug 2023</t>
  </si>
  <si>
    <t>01-Sep-2023</t>
  </si>
  <si>
    <t>07-Jul-2025</t>
  </si>
  <si>
    <t>7043221303</t>
  </si>
  <si>
    <t>Diwakar Nandan Upadhaya/SF0077482</t>
  </si>
  <si>
    <t>No Issue.</t>
  </si>
  <si>
    <t>682443</t>
  </si>
  <si>
    <t>1175143</t>
  </si>
  <si>
    <t>SID951375582816</t>
  </si>
  <si>
    <t>SAMTOLA DEVI</t>
  </si>
  <si>
    <t>23-Aug-2023</t>
  </si>
  <si>
    <t>5 Yrs</t>
  </si>
  <si>
    <t>13 Jan 2020</t>
  </si>
  <si>
    <t>&gt; 4 to 6 Years</t>
  </si>
  <si>
    <t>05-Oct-2023</t>
  </si>
  <si>
    <t>7033024940</t>
  </si>
  <si>
    <t>SSF4362881</t>
  </si>
  <si>
    <t>Agarbathi Making</t>
  </si>
  <si>
    <t>KUMARIYA DEVI</t>
  </si>
  <si>
    <t>23 Aug 2023</t>
  </si>
  <si>
    <t>08-Jul-2025</t>
  </si>
  <si>
    <t>9917913289</t>
  </si>
  <si>
    <t>Narainapur Ghat  C1</t>
  </si>
  <si>
    <t>Narainapur Ghat  C1 Naraiyanapur Ghat1</t>
  </si>
  <si>
    <t>SSF2370420</t>
  </si>
  <si>
    <t>ST</t>
  </si>
  <si>
    <t>GUDDI DEVI</t>
  </si>
  <si>
    <t>08-Jan-2024</t>
  </si>
  <si>
    <t>09-Feb-2024</t>
  </si>
  <si>
    <t>9608234308</t>
  </si>
  <si>
    <t>SSF2644983</t>
  </si>
  <si>
    <t>KALAWATI DEVI</t>
  </si>
  <si>
    <t>22 Jun 2022</t>
  </si>
  <si>
    <t>6204417527</t>
  </si>
  <si>
    <t>Narainapur Ghat  C1 Narainapur 021</t>
  </si>
  <si>
    <t>SSF2610076</t>
  </si>
  <si>
    <t>SHITAL DEVI</t>
  </si>
  <si>
    <t>01-Jun-2024</t>
  </si>
  <si>
    <t>14 Jun 2022</t>
  </si>
  <si>
    <t>12-Jul-2024</t>
  </si>
  <si>
    <t>9934962378</t>
  </si>
  <si>
    <t>682446</t>
  </si>
  <si>
    <t>naina</t>
  </si>
  <si>
    <t>SSF3732901</t>
  </si>
  <si>
    <t>NITU DEVI</t>
  </si>
  <si>
    <t>11 Apr 2023</t>
  </si>
  <si>
    <t>9955460433</t>
  </si>
  <si>
    <t>Narainapur Ghat  C1 Narainapur Ghat1</t>
  </si>
  <si>
    <t>SSF2840272</t>
  </si>
  <si>
    <t>MIRA DEVI</t>
  </si>
  <si>
    <t>30 Sep 2022</t>
  </si>
  <si>
    <t>08-Nov-2024</t>
  </si>
  <si>
    <t>8851762134</t>
  </si>
  <si>
    <t>SSF3048919</t>
  </si>
  <si>
    <t>AARATI DEVI</t>
  </si>
  <si>
    <t>13 Dec 2022</t>
  </si>
  <si>
    <t>09-Jul-2025</t>
  </si>
  <si>
    <t>7764030959</t>
  </si>
  <si>
    <t xml:space="preserve">Mangalpur </t>
  </si>
  <si>
    <t>688456</t>
  </si>
  <si>
    <t>Anand nagar</t>
  </si>
  <si>
    <t>SID951375686903</t>
  </si>
  <si>
    <t>MUSLIM</t>
  </si>
  <si>
    <t>SAKINA KHATUN</t>
  </si>
  <si>
    <t>16-Nov-2023</t>
  </si>
  <si>
    <t>Mon</t>
  </si>
  <si>
    <t>3</t>
  </si>
  <si>
    <t>11 Feb 2020</t>
  </si>
  <si>
    <t>01-Jan-2024</t>
  </si>
  <si>
    <t>9153767880</t>
  </si>
  <si>
    <t>SID951375689351</t>
  </si>
  <si>
    <t>MISRUN KHATOON</t>
  </si>
  <si>
    <t>23-Jan-2024</t>
  </si>
  <si>
    <t>13 Feb 2020</t>
  </si>
  <si>
    <t>04-Mar-2024</t>
  </si>
  <si>
    <t>9631096095</t>
  </si>
  <si>
    <t>SID951375679139</t>
  </si>
  <si>
    <t>Bags Business</t>
  </si>
  <si>
    <t>ASAMUL KHATOON</t>
  </si>
  <si>
    <t>6204681924</t>
  </si>
  <si>
    <t>729859</t>
  </si>
  <si>
    <t>mangalpur 1</t>
  </si>
  <si>
    <t>SID951376099647</t>
  </si>
  <si>
    <t>Tent House</t>
  </si>
  <si>
    <t>GL-3</t>
  </si>
  <si>
    <t>02 Sep 2021</t>
  </si>
  <si>
    <t>01-Jul-2024</t>
  </si>
  <si>
    <t>8102807994</t>
  </si>
  <si>
    <t>Rampur</t>
  </si>
  <si>
    <t>SF0083063</t>
  </si>
  <si>
    <t>Amrendra Kumar</t>
  </si>
  <si>
    <t>674864</t>
  </si>
  <si>
    <t>Shree Ganesh</t>
  </si>
  <si>
    <t>SID951375529588</t>
  </si>
  <si>
    <t>GENERAL</t>
  </si>
  <si>
    <t>KISHNWATI DEVI</t>
  </si>
  <si>
    <t>04-Sep-2023</t>
  </si>
  <si>
    <t>23 Dec 2019</t>
  </si>
  <si>
    <t>7541044565</t>
  </si>
  <si>
    <t>Rampur C1</t>
  </si>
  <si>
    <t>Rampur C1 Rampur Bagachai Tola1</t>
  </si>
  <si>
    <t>SSF4563964</t>
  </si>
  <si>
    <t>SUNITA DEVI</t>
  </si>
  <si>
    <t>22-Sep-2023</t>
  </si>
  <si>
    <t>Tue</t>
  </si>
  <si>
    <t>22 Sep 2023</t>
  </si>
  <si>
    <t>14-Nov-2023</t>
  </si>
  <si>
    <t>01-Jul-2025</t>
  </si>
  <si>
    <t>8795302833</t>
  </si>
  <si>
    <t>674864 Rampur Matawara Tola Sanjay Gl1</t>
  </si>
  <si>
    <t>SSF4684003</t>
  </si>
  <si>
    <t>LAXMINA DEVI</t>
  </si>
  <si>
    <t>13-Oct-2023</t>
  </si>
  <si>
    <t>13 Oct 2023</t>
  </si>
  <si>
    <t>02-Nov-2023</t>
  </si>
  <si>
    <t>03-Jul-2025</t>
  </si>
  <si>
    <t>8603835153</t>
  </si>
  <si>
    <t>Rampur C5</t>
  </si>
  <si>
    <t>rampur rod line  C5 G1</t>
  </si>
  <si>
    <t>SSF4820093</t>
  </si>
  <si>
    <t>SITA DEVI</t>
  </si>
  <si>
    <t>08-Nov-2023</t>
  </si>
  <si>
    <t>08 Nov 2023</t>
  </si>
  <si>
    <t>04-Dec-2023</t>
  </si>
  <si>
    <t>9608234708</t>
  </si>
  <si>
    <t>SSF4820158</t>
  </si>
  <si>
    <t>RAMAWATI DEVI</t>
  </si>
  <si>
    <t>8002746990</t>
  </si>
  <si>
    <t>SSF4830284</t>
  </si>
  <si>
    <t>PRATIMA DEVI</t>
  </si>
  <si>
    <t>8302685262</t>
  </si>
  <si>
    <t>SSF4830330</t>
  </si>
  <si>
    <t>RANJU DEVI</t>
  </si>
  <si>
    <t>9199111676</t>
  </si>
  <si>
    <t>Shree ganesh 2</t>
  </si>
  <si>
    <t>SID951375546554</t>
  </si>
  <si>
    <t>SUBHAVATI DEVI</t>
  </si>
  <si>
    <t>01-May-2024</t>
  </si>
  <si>
    <t>30 Dec 2019</t>
  </si>
  <si>
    <t>06-Jun-2024</t>
  </si>
  <si>
    <t>9313613975</t>
  </si>
  <si>
    <t>Unnati</t>
  </si>
  <si>
    <t>IL-1</t>
  </si>
  <si>
    <t>03-Jun-2024</t>
  </si>
  <si>
    <t>731332</t>
  </si>
  <si>
    <t>731332 Rampur Bagaicha Tola1</t>
  </si>
  <si>
    <t>SSF3510744</t>
  </si>
  <si>
    <t>MINTI DEVI</t>
  </si>
  <si>
    <t>06 Mar 2023</t>
  </si>
  <si>
    <t>04-Nov-2024</t>
  </si>
  <si>
    <t>8210301921</t>
  </si>
  <si>
    <t>As per borrower family member on dated 06-04-24 Rs.58000  paid by the member for pre closer her loan her but signature not available on receipt. Even from Apr'24 to Oct'24 for continuous 07 months EMI @ 3470/- each post in fimo.</t>
  </si>
  <si>
    <t>A new loan amounting of rs.65000/- disbursed by BM Shahid Afridi/SF0047237 without informing to borrower. After that he recollect the disbursed amount rs.56180/- from borrower and 02 emi post in her new loan (358591318)which were paid by borrower as per her old loan (350390423) &amp; the rest recollect amount of rs.56180/- kept in his pocket.</t>
  </si>
  <si>
    <t>Complaint raised against Shahid Afridi/SF0047237 by branch side of a trigerred amount rs.114180/-. Post verification it is observed that only  01 borrower have valid evidence and rest 01 borrower has not any valid evidence. 01 borrower is affected on it and the fraud amount is 56180/-. CLV already done of both borrowers on previous time but posting pending from HO side.</t>
  </si>
  <si>
    <t>A new loan amounting of rs.65000/- disbursed by BM Shahid Afridi/SF0047237 without informing to borrower. After that he recollect the disbursed amount rs.56180/- from borrower and 02 emi post in her new loan (358591318)which were paid by borrower as per her old loan (350390423) &amp; the rest recollect amount of rs.56180/- kept in his pocket.
CLV already done on previous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</si>
</sst>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241</v>
      </c>
      <c r="K2" s="87"/>
    </row>
    <row r="3" spans="1:11" x14ac:dyDescent="0.3">
      <c r="A3" s="56" t="s">
        <v>140</v>
      </c>
      <c r="B3" t="s">
        <v>111</v>
      </c>
      <c r="C3" s="54" t="s">
        <v>124</v>
      </c>
      <c r="D3" t="s">
        <v>115</v>
      </c>
      <c r="E3" t="s">
        <v>120</v>
      </c>
      <c r="F3" t="s">
        <v>192</v>
      </c>
      <c r="G3" t="s">
        <v>120</v>
      </c>
      <c r="H3" t="s">
        <v>200</v>
      </c>
      <c r="I3" t="s">
        <v>202</v>
      </c>
      <c r="J3" t="s">
        <v>242</v>
      </c>
      <c r="K3" s="87"/>
    </row>
    <row r="4" spans="1:11" x14ac:dyDescent="0.3">
      <c r="A4" s="56" t="s">
        <v>131</v>
      </c>
      <c r="B4" t="s">
        <v>112</v>
      </c>
      <c r="C4" s="54" t="s">
        <v>125</v>
      </c>
      <c r="D4" t="s">
        <v>161</v>
      </c>
      <c r="E4" t="s">
        <v>130</v>
      </c>
      <c r="F4" t="s">
        <v>193</v>
      </c>
      <c r="G4" s="54"/>
      <c r="I4" t="s">
        <v>203</v>
      </c>
      <c r="J4" t="s">
        <v>243</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V1" zoomScaleNormal="100" workbookViewId="0">
      <pane ySplit="4" topLeftCell="A5" activePane="bottomLeft" state="frozen"/>
      <selection pane="bottomLeft" activeCell="AC5" sqref="AC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239</v>
      </c>
      <c r="H3" s="96"/>
    </row>
    <row r="4" spans="1:34" ht="55.2" x14ac:dyDescent="0.3">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BH3954</v>
      </c>
      <c r="D5" s="63" t="str">
        <f>IF('Physical Cash at Safe'!D28="Yes", 'Physical Cash at Safe'!A4, 'Borrower Wise Details'!C5)</f>
        <v>Bagaha-2</v>
      </c>
      <c r="E5" s="63" t="str">
        <f>IF(D5="", "", IF(ISBLANK('Loan Outstanding Report'!C5), IF('Physical Cash at Safe'!D28="Yes", 'Physical Cash at Safe'!A6, ""), 'Loan Outstanding Report'!C5))</f>
        <v>Bihar-1</v>
      </c>
      <c r="F5" s="63" t="str">
        <f>IF(D5="", "", IF(ISBLANK('Loan Outstanding Report'!D5), IF('Physical Cash at Safe'!D28="Yes", 'Physical Cash at Safe'!E4, ""), 'Loan Outstanding Report'!D5))</f>
        <v>Motihari</v>
      </c>
      <c r="G5" s="61">
        <v>45817</v>
      </c>
      <c r="H5" s="107" t="s">
        <v>267</v>
      </c>
      <c r="I5" s="61">
        <v>45818</v>
      </c>
      <c r="J5" s="74" t="str">
        <f>IF('Physical Cash at Safe'!D28="Yes",'Physical Cash at Safe'!E28,IF('Borrower Wise Details'!D5&lt;&gt;"",'Borrower Wise Details'!D5,""))</f>
        <v>FN25-26-00963</v>
      </c>
      <c r="K5" s="81">
        <v>2</v>
      </c>
      <c r="L5" s="82">
        <v>114180</v>
      </c>
      <c r="M5" s="82">
        <v>0</v>
      </c>
      <c r="N5" s="82" t="s">
        <v>264</v>
      </c>
      <c r="O5" s="82" t="s">
        <v>263</v>
      </c>
      <c r="P5" s="82" t="s">
        <v>265</v>
      </c>
      <c r="Q5" s="82" t="s">
        <v>266</v>
      </c>
      <c r="R5" s="75" t="str">
        <f>IF('Physical Cash at Safe'!$D$28="Yes", 'Physical Cash at Safe'!$A$28, IF('Borrower Wise Details'!F5&lt;&gt;"", 'Borrower Wise Details'!F5, ""))</f>
        <v>Shahid Afridi</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SF0047237</v>
      </c>
      <c r="U5" s="77" t="s">
        <v>311</v>
      </c>
      <c r="V5" s="61">
        <v>45751</v>
      </c>
      <c r="W5" s="109" t="str">
        <f>IF('Physical Cash at Safe'!$D$28="Yes",
    "Safe Locker Cash Siphoned Off",
    IF('Borrower Wise Details'!$P$5&lt;&gt;"",'Borrower Wise Details'!$P$5,"")
)</f>
        <v>Disbursed Amount Recollected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312</v>
      </c>
      <c r="Z5" s="61">
        <v>45845</v>
      </c>
      <c r="AA5" s="61">
        <v>45853</v>
      </c>
      <c r="AB5" s="94" cm="1">
        <f t="array" ref="AB5">IF(COUNTA('Loan Outstanding Report'!$BI$5:$BI$6000)=0,"",SUMPRODUCT(--(FREQUENCY(IF('Loan Outstanding Report'!$BI$5:$BI$6000&lt;&gt;"",MATCH('Loan Outstanding Report'!$S$5:$S$6000,'Loan Outstanding Report'!$S$5:$S$6000,0)),ROW('Loan Outstanding Report'!$S$5:$S$6000)-ROW('Loan Outstanding Report'!S5)+1)&gt;0)))</f>
        <v>24</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56180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56180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45854</v>
      </c>
      <c r="AH5" s="70" t="s">
        <v>473</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BH3954</v>
      </c>
      <c r="C5" s="50" t="str">
        <f>IF('Fraud Investigation Report'!D5="", "", 'Fraud Investigation Report'!D5)</f>
        <v>Bagaha-2</v>
      </c>
      <c r="D5" s="68" t="str">
        <f>IF(OR('Fraud Investigation Report'!R5="", 'Fraud Investigation Report'!R5=0), "", 'Fraud Investigation Report'!R5)</f>
        <v>Shahid Afridi</v>
      </c>
      <c r="E5" s="68" t="str">
        <f>IF(OR('Fraud Investigation Report'!T5="", 'Fraud Investigation Report'!T5=0), "", 'Fraud Investigation Report'!T5)</f>
        <v>SF0047237</v>
      </c>
      <c r="F5" s="68" t="str">
        <f>IF(OR('Fraud Investigation Report'!S5="", 'Fraud Investigation Report'!S5=0), "", 'Fraud Investigation Report'!S5)</f>
        <v>Branch Manager</v>
      </c>
      <c r="G5" s="50" t="str">
        <f>IF('Fraud Investigation Report'!J5="", "", 'Fraud Investigation Report'!J5)</f>
        <v>FN25-26-00963</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f>IF(OR(ISNUMBER(SEARCH("Disbursed Amount Recollected",'Fraud Investigation Report'!W5)), ISNUMBER(SEARCH("Disbursed Amount Recollected",'Fraud Investigation Report'!X5))),
    SUMIFS('Borrower Wise Details'!$R$5:$R$1004, 'Borrower Wise Details'!$P$5:$P$1004, "Disbursed Amount Recollected"),
    ""
)</f>
        <v>56180</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56180</v>
      </c>
      <c r="O5" s="69">
        <f>IF('Fraud Investigation Report'!AD5="", "", 'Fraud Investigation Report'!AD5)</f>
        <v>0</v>
      </c>
      <c r="P5" s="126">
        <f>IF(AND(N5="", O5=""), "", IF(O5="", N5, N5 - IF(ISNUMBER(O5), O5, 0)))</f>
        <v>56180</v>
      </c>
      <c r="Q5" s="49"/>
      <c r="R5" s="84" t="s">
        <v>313</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19" activePane="bottomLeft" state="frozen"/>
      <selection pane="bottomLeft" activeCell="D35" sqref="D35:E35"/>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1" t="s">
        <v>2</v>
      </c>
      <c r="B1" s="132"/>
      <c r="C1" s="132"/>
      <c r="D1" s="132"/>
      <c r="E1" s="133"/>
    </row>
    <row r="2" spans="1:5" ht="18" x14ac:dyDescent="0.35">
      <c r="A2" s="14"/>
      <c r="B2" s="134" t="s">
        <v>3</v>
      </c>
      <c r="C2" s="134"/>
      <c r="D2" s="134"/>
      <c r="E2" s="15"/>
    </row>
    <row r="3" spans="1:5" ht="14.4" x14ac:dyDescent="0.3">
      <c r="A3" s="16" t="s">
        <v>1</v>
      </c>
      <c r="B3" s="16" t="s">
        <v>0</v>
      </c>
      <c r="C3" s="16" t="s">
        <v>66</v>
      </c>
      <c r="D3" s="16" t="s">
        <v>67</v>
      </c>
      <c r="E3" s="16" t="s">
        <v>68</v>
      </c>
    </row>
    <row r="4" spans="1:5" ht="24" customHeight="1" x14ac:dyDescent="0.3">
      <c r="A4" s="40" t="s">
        <v>251</v>
      </c>
      <c r="B4" s="41" t="s">
        <v>252</v>
      </c>
      <c r="C4" s="41" t="s">
        <v>250</v>
      </c>
      <c r="D4" s="41" t="s">
        <v>249</v>
      </c>
      <c r="E4" s="41" t="s">
        <v>248</v>
      </c>
    </row>
    <row r="5" spans="1:5" ht="35.25" customHeight="1" x14ac:dyDescent="0.3">
      <c r="A5" s="17" t="s">
        <v>5</v>
      </c>
      <c r="B5" s="17" t="s">
        <v>99</v>
      </c>
      <c r="C5" s="17" t="s">
        <v>213</v>
      </c>
      <c r="D5" s="17" t="s">
        <v>100</v>
      </c>
      <c r="E5" s="17" t="s">
        <v>69</v>
      </c>
    </row>
    <row r="6" spans="1:5" ht="25.5" customHeight="1" x14ac:dyDescent="0.3">
      <c r="A6" s="42" t="s">
        <v>247</v>
      </c>
      <c r="B6" s="18">
        <v>45846</v>
      </c>
      <c r="C6" s="18">
        <v>45845</v>
      </c>
      <c r="D6" s="18">
        <v>45846</v>
      </c>
      <c r="E6" s="19">
        <v>0.27777777777777779</v>
      </c>
    </row>
    <row r="7" spans="1:5" ht="15.6" x14ac:dyDescent="0.3">
      <c r="A7" s="135" t="s">
        <v>70</v>
      </c>
      <c r="B7" s="136"/>
      <c r="C7" s="136"/>
      <c r="D7" s="136"/>
      <c r="E7" s="136"/>
    </row>
    <row r="8" spans="1:5" ht="15" customHeight="1" x14ac:dyDescent="0.3">
      <c r="A8" s="137" t="s">
        <v>71</v>
      </c>
      <c r="B8" s="139" t="s">
        <v>92</v>
      </c>
      <c r="C8" s="140"/>
      <c r="D8" s="141" t="s">
        <v>72</v>
      </c>
      <c r="E8" s="142"/>
    </row>
    <row r="9" spans="1:5" ht="14.4" x14ac:dyDescent="0.3">
      <c r="A9" s="138"/>
      <c r="B9" s="20" t="s">
        <v>73</v>
      </c>
      <c r="C9" s="21" t="s">
        <v>74</v>
      </c>
      <c r="D9" s="21" t="s">
        <v>73</v>
      </c>
      <c r="E9" s="21" t="s">
        <v>74</v>
      </c>
    </row>
    <row r="10" spans="1:5" ht="14.4" x14ac:dyDescent="0.3">
      <c r="A10" s="22">
        <v>2000</v>
      </c>
      <c r="B10" s="93"/>
      <c r="C10" s="23"/>
      <c r="D10" s="93"/>
      <c r="E10" s="23">
        <f>D10*A10</f>
        <v>0</v>
      </c>
    </row>
    <row r="11" spans="1:5" ht="14.4" x14ac:dyDescent="0.3">
      <c r="A11" s="24">
        <v>500</v>
      </c>
      <c r="B11" s="25">
        <v>146</v>
      </c>
      <c r="C11" s="23">
        <f>B11*A11</f>
        <v>73000</v>
      </c>
      <c r="D11" s="25">
        <v>146</v>
      </c>
      <c r="E11" s="23">
        <f t="shared" ref="E11:E17" si="0">D11*A11</f>
        <v>73000</v>
      </c>
    </row>
    <row r="12" spans="1:5" ht="14.4" x14ac:dyDescent="0.3">
      <c r="A12" s="24">
        <v>200</v>
      </c>
      <c r="B12" s="25">
        <v>77</v>
      </c>
      <c r="C12" s="23">
        <f>B12*A12</f>
        <v>15400</v>
      </c>
      <c r="D12" s="25">
        <v>77</v>
      </c>
      <c r="E12" s="23">
        <f t="shared" si="0"/>
        <v>15400</v>
      </c>
    </row>
    <row r="13" spans="1:5" ht="14.4" x14ac:dyDescent="0.3">
      <c r="A13" s="24">
        <v>100</v>
      </c>
      <c r="B13" s="25">
        <v>116</v>
      </c>
      <c r="C13" s="23">
        <f t="shared" ref="C13:C17" si="1">B13*A13</f>
        <v>11600</v>
      </c>
      <c r="D13" s="25">
        <v>116</v>
      </c>
      <c r="E13" s="23">
        <f t="shared" si="0"/>
        <v>11600</v>
      </c>
    </row>
    <row r="14" spans="1:5" ht="14.4" x14ac:dyDescent="0.3">
      <c r="A14" s="24">
        <v>50</v>
      </c>
      <c r="B14" s="25">
        <v>77</v>
      </c>
      <c r="C14" s="23">
        <f t="shared" si="1"/>
        <v>3850</v>
      </c>
      <c r="D14" s="25">
        <v>77</v>
      </c>
      <c r="E14" s="23">
        <f t="shared" si="0"/>
        <v>3850</v>
      </c>
    </row>
    <row r="15" spans="1:5" ht="14.4" x14ac:dyDescent="0.3">
      <c r="A15" s="24">
        <v>20</v>
      </c>
      <c r="B15" s="25">
        <v>57</v>
      </c>
      <c r="C15" s="23">
        <f t="shared" si="1"/>
        <v>1140</v>
      </c>
      <c r="D15" s="25">
        <v>57</v>
      </c>
      <c r="E15" s="23">
        <f t="shared" si="0"/>
        <v>1140</v>
      </c>
    </row>
    <row r="16" spans="1:5" ht="14.4" x14ac:dyDescent="0.3">
      <c r="A16" s="24">
        <v>10</v>
      </c>
      <c r="B16" s="25">
        <v>8</v>
      </c>
      <c r="C16" s="23">
        <f t="shared" si="1"/>
        <v>80</v>
      </c>
      <c r="D16" s="25">
        <v>8</v>
      </c>
      <c r="E16" s="23">
        <f t="shared" si="0"/>
        <v>80</v>
      </c>
    </row>
    <row r="17" spans="1:5" ht="14.4" x14ac:dyDescent="0.3">
      <c r="A17" s="24">
        <v>5</v>
      </c>
      <c r="B17" s="25">
        <v>0</v>
      </c>
      <c r="C17" s="23">
        <f t="shared" si="1"/>
        <v>0</v>
      </c>
      <c r="D17" s="25">
        <v>0</v>
      </c>
      <c r="E17" s="23">
        <f t="shared" si="0"/>
        <v>0</v>
      </c>
    </row>
    <row r="18" spans="1:5" ht="14.4" x14ac:dyDescent="0.3">
      <c r="A18" s="26" t="s">
        <v>75</v>
      </c>
      <c r="B18" s="27">
        <v>7</v>
      </c>
      <c r="C18" s="23">
        <f>B18</f>
        <v>7</v>
      </c>
      <c r="D18" s="27">
        <v>7</v>
      </c>
      <c r="E18" s="28">
        <f>D18</f>
        <v>7</v>
      </c>
    </row>
    <row r="19" spans="1:5" ht="14.4" x14ac:dyDescent="0.3">
      <c r="A19" s="29"/>
      <c r="B19" s="30" t="s">
        <v>76</v>
      </c>
      <c r="C19" s="31">
        <f>SUM(C10:C18)</f>
        <v>105077</v>
      </c>
      <c r="D19" s="30" t="s">
        <v>76</v>
      </c>
      <c r="E19" s="31">
        <f>SUM(E10:E18)</f>
        <v>105077</v>
      </c>
    </row>
    <row r="20" spans="1:5" ht="30" customHeight="1" x14ac:dyDescent="0.3">
      <c r="A20" s="143" t="s">
        <v>97</v>
      </c>
      <c r="B20" s="144"/>
      <c r="C20" s="32">
        <v>105077</v>
      </c>
      <c r="D20" s="33" t="s">
        <v>91</v>
      </c>
      <c r="E20" s="34">
        <v>0</v>
      </c>
    </row>
    <row r="21" spans="1:5" ht="30" customHeight="1" x14ac:dyDescent="0.3">
      <c r="A21" s="145" t="s">
        <v>88</v>
      </c>
      <c r="B21" s="146"/>
      <c r="C21" s="34">
        <v>0</v>
      </c>
      <c r="D21" s="33" t="s">
        <v>89</v>
      </c>
      <c r="E21" s="34">
        <v>0</v>
      </c>
    </row>
    <row r="22" spans="1:5" ht="30" customHeight="1" x14ac:dyDescent="0.3">
      <c r="A22" s="145" t="s">
        <v>77</v>
      </c>
      <c r="B22" s="146"/>
      <c r="C22" s="34">
        <v>0</v>
      </c>
      <c r="D22" s="35" t="s">
        <v>78</v>
      </c>
      <c r="E22" s="34"/>
    </row>
    <row r="23" spans="1:5" ht="30" customHeight="1" x14ac:dyDescent="0.3">
      <c r="A23" s="145" t="s">
        <v>79</v>
      </c>
      <c r="B23" s="146"/>
      <c r="C23" s="52">
        <f>(C19+C21)-(E20+E21)-E19</f>
        <v>0</v>
      </c>
      <c r="D23" s="53" t="s">
        <v>212</v>
      </c>
      <c r="E23" s="34">
        <v>0</v>
      </c>
    </row>
    <row r="24" spans="1:5" ht="82.5" customHeight="1" x14ac:dyDescent="0.3">
      <c r="A24" s="33" t="s">
        <v>80</v>
      </c>
      <c r="B24" s="130"/>
      <c r="C24" s="130"/>
      <c r="D24" s="130"/>
      <c r="E24" s="130"/>
    </row>
    <row r="25" spans="1:5" ht="57.75" customHeight="1" x14ac:dyDescent="0.3">
      <c r="A25" s="36" t="s">
        <v>81</v>
      </c>
      <c r="B25" s="152"/>
      <c r="C25" s="152"/>
      <c r="D25" s="152"/>
      <c r="E25" s="152"/>
    </row>
    <row r="26" spans="1:5" ht="20.100000000000001" customHeight="1" x14ac:dyDescent="0.3">
      <c r="A26" s="157" t="s">
        <v>189</v>
      </c>
      <c r="B26" s="157"/>
      <c r="C26" s="157"/>
      <c r="D26" s="157"/>
      <c r="E26" s="157"/>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214</v>
      </c>
      <c r="D29" s="155" t="s">
        <v>215</v>
      </c>
      <c r="E29" s="156"/>
    </row>
    <row r="30" spans="1:5" ht="40.049999999999997" customHeight="1" x14ac:dyDescent="0.3">
      <c r="A30" s="127"/>
      <c r="B30" s="127"/>
      <c r="C30" s="128"/>
      <c r="D30" s="158"/>
      <c r="E30" s="159"/>
    </row>
    <row r="31" spans="1:5" ht="15" customHeight="1" x14ac:dyDescent="0.3">
      <c r="A31" s="160"/>
      <c r="B31" s="161"/>
      <c r="C31" s="161"/>
      <c r="D31" s="161"/>
      <c r="E31" s="162"/>
    </row>
    <row r="32" spans="1:5" ht="24.75" customHeight="1" x14ac:dyDescent="0.3">
      <c r="A32" s="37" t="s">
        <v>216</v>
      </c>
      <c r="B32" s="38" t="s">
        <v>253</v>
      </c>
      <c r="C32" s="37" t="s">
        <v>82</v>
      </c>
      <c r="D32" s="153" t="s">
        <v>254</v>
      </c>
      <c r="E32" s="154"/>
    </row>
    <row r="33" spans="1:5" ht="18" customHeight="1" x14ac:dyDescent="0.3">
      <c r="A33" s="37" t="s">
        <v>83</v>
      </c>
      <c r="B33" s="106" t="s">
        <v>255</v>
      </c>
      <c r="C33" s="39" t="s">
        <v>84</v>
      </c>
      <c r="D33" s="147" t="s">
        <v>256</v>
      </c>
      <c r="E33" s="148"/>
    </row>
    <row r="34" spans="1:5" ht="27.6" x14ac:dyDescent="0.3">
      <c r="A34" s="39" t="s">
        <v>217</v>
      </c>
      <c r="B34" s="38" t="s">
        <v>257</v>
      </c>
      <c r="C34" s="39" t="s">
        <v>218</v>
      </c>
      <c r="D34" s="149" t="s">
        <v>260</v>
      </c>
      <c r="E34" s="150"/>
    </row>
    <row r="35" spans="1:5" ht="27.6" x14ac:dyDescent="0.3">
      <c r="A35" s="39" t="s">
        <v>219</v>
      </c>
      <c r="B35" s="38" t="s">
        <v>258</v>
      </c>
      <c r="C35" s="39" t="s">
        <v>221</v>
      </c>
      <c r="D35" s="149" t="s">
        <v>262</v>
      </c>
      <c r="E35" s="150"/>
    </row>
    <row r="36" spans="1:5" ht="25.5" customHeight="1" x14ac:dyDescent="0.3">
      <c r="A36" s="39" t="s">
        <v>220</v>
      </c>
      <c r="B36" s="38" t="s">
        <v>259</v>
      </c>
      <c r="C36" s="39" t="s">
        <v>222</v>
      </c>
      <c r="D36" s="151" t="s">
        <v>261</v>
      </c>
      <c r="E36" s="151"/>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W5" sqref="W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BH3954</v>
      </c>
      <c r="C5" s="119" t="str">
        <f>IF('Loan Outstanding Report'!$H$5="", "", 'Loan Outstanding Report'!$H$5)</f>
        <v>Bagaha-2</v>
      </c>
      <c r="D5" s="41" t="s">
        <v>307</v>
      </c>
      <c r="E5" s="65">
        <v>45850</v>
      </c>
      <c r="F5" s="38" t="s">
        <v>308</v>
      </c>
      <c r="G5" s="49" t="s">
        <v>309</v>
      </c>
      <c r="H5" s="49" t="s">
        <v>310</v>
      </c>
      <c r="I5" s="120" t="s">
        <v>280</v>
      </c>
      <c r="J5" s="120" t="s">
        <v>282</v>
      </c>
      <c r="K5" s="120" t="s">
        <v>283</v>
      </c>
      <c r="L5" s="11">
        <v>358591318</v>
      </c>
      <c r="M5" s="65" t="s">
        <v>297</v>
      </c>
      <c r="N5" s="124">
        <v>65000</v>
      </c>
      <c r="O5" s="124">
        <v>3460</v>
      </c>
      <c r="P5" s="121" t="s">
        <v>131</v>
      </c>
      <c r="Q5" s="80">
        <v>45629</v>
      </c>
      <c r="R5" s="124">
        <v>56180</v>
      </c>
      <c r="S5" s="124">
        <v>0</v>
      </c>
      <c r="T5" s="124">
        <v>0</v>
      </c>
      <c r="U5" s="125">
        <f t="shared" ref="U5" si="0">IF(AND(ISBLANK(R5),ISBLANK(S5),ISBLANK(T5)),"",R5-(S5+T5))</f>
        <v>56180</v>
      </c>
      <c r="V5" s="117" t="s">
        <v>203</v>
      </c>
      <c r="W5" s="122" t="s">
        <v>474</v>
      </c>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X1" zoomScale="90" zoomScaleNormal="90" workbookViewId="0">
      <selection activeCell="BR6" sqref="BR6"/>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143" style="99" customWidth="1"/>
    <col min="71" max="71" width="8.77734375" style="99" customWidth="1"/>
    <col min="72" max="16384" width="8.77734375" style="99" hidden="1"/>
  </cols>
  <sheetData>
    <row r="1" spans="1:70" x14ac:dyDescent="0.3">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244</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245</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5.2" x14ac:dyDescent="0.3">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246</v>
      </c>
      <c r="C5" s="38" t="s">
        <v>247</v>
      </c>
      <c r="D5" s="38" t="s">
        <v>248</v>
      </c>
      <c r="E5" s="38" t="s">
        <v>249</v>
      </c>
      <c r="F5" s="38" t="s">
        <v>250</v>
      </c>
      <c r="G5" s="84" t="s">
        <v>251</v>
      </c>
      <c r="H5" s="38" t="s">
        <v>252</v>
      </c>
      <c r="I5" s="84">
        <v>22498</v>
      </c>
      <c r="J5" s="38" t="s">
        <v>268</v>
      </c>
      <c r="K5" s="84">
        <v>22498</v>
      </c>
      <c r="L5" s="84" t="s">
        <v>269</v>
      </c>
      <c r="M5" s="38" t="s">
        <v>270</v>
      </c>
      <c r="N5" s="84">
        <v>321793</v>
      </c>
      <c r="O5" s="84" t="s">
        <v>271</v>
      </c>
      <c r="P5" s="84">
        <v>506587</v>
      </c>
      <c r="Q5" s="38" t="s">
        <v>272</v>
      </c>
      <c r="R5" s="38" t="s">
        <v>273</v>
      </c>
      <c r="S5" s="84" t="s">
        <v>274</v>
      </c>
      <c r="T5" s="84" t="s">
        <v>274</v>
      </c>
      <c r="U5" s="84" t="s">
        <v>275</v>
      </c>
      <c r="V5" s="84" t="s">
        <v>276</v>
      </c>
      <c r="W5" s="84">
        <v>0</v>
      </c>
      <c r="X5" s="38" t="s">
        <v>284</v>
      </c>
      <c r="Y5" s="84">
        <v>355727936</v>
      </c>
      <c r="Z5" s="38" t="s">
        <v>277</v>
      </c>
      <c r="AA5" s="108" t="s">
        <v>286</v>
      </c>
      <c r="AB5" s="84">
        <v>65000</v>
      </c>
      <c r="AC5" s="108" t="s">
        <v>287</v>
      </c>
      <c r="AD5" s="84">
        <v>24</v>
      </c>
      <c r="AE5" s="84" t="s">
        <v>288</v>
      </c>
      <c r="AF5" s="84" t="s">
        <v>289</v>
      </c>
      <c r="AG5" s="108" t="s">
        <v>290</v>
      </c>
      <c r="AH5" s="84" t="s">
        <v>291</v>
      </c>
      <c r="AI5" s="108" t="s">
        <v>292</v>
      </c>
      <c r="AJ5" s="84">
        <v>3470</v>
      </c>
      <c r="AK5" s="84">
        <v>3470</v>
      </c>
      <c r="AL5" s="108" t="s">
        <v>293</v>
      </c>
      <c r="AM5" s="84">
        <v>15258.19</v>
      </c>
      <c r="AN5" s="112">
        <v>9031.81</v>
      </c>
      <c r="AO5" s="112">
        <v>24290</v>
      </c>
      <c r="AP5" s="112">
        <v>49741.81</v>
      </c>
      <c r="AQ5" s="112">
        <v>9968.19</v>
      </c>
      <c r="AR5" s="112">
        <v>59710</v>
      </c>
      <c r="AS5" s="112">
        <v>23825.88</v>
      </c>
      <c r="AT5" s="112">
        <v>7404.12</v>
      </c>
      <c r="AU5" s="112">
        <v>31230</v>
      </c>
      <c r="AV5" s="84">
        <v>16</v>
      </c>
      <c r="AW5" s="84"/>
      <c r="AX5" s="84"/>
      <c r="AY5" s="108"/>
      <c r="AZ5" s="84"/>
      <c r="BA5" s="84"/>
      <c r="BB5" s="84" t="s">
        <v>294</v>
      </c>
      <c r="BC5" s="84"/>
      <c r="BD5" s="108"/>
      <c r="BE5" s="84">
        <v>0</v>
      </c>
      <c r="BF5" s="38" t="s">
        <v>274</v>
      </c>
      <c r="BG5" s="84" t="s">
        <v>285</v>
      </c>
      <c r="BH5" s="114" t="s">
        <v>306</v>
      </c>
      <c r="BI5" s="38" t="s">
        <v>110</v>
      </c>
      <c r="BJ5" s="85">
        <v>45850</v>
      </c>
      <c r="BK5" s="84"/>
      <c r="BL5" s="38" t="s">
        <v>114</v>
      </c>
      <c r="BM5" s="115" t="s">
        <v>119</v>
      </c>
      <c r="BN5" s="116" t="s">
        <v>200</v>
      </c>
      <c r="BO5" s="84" t="s">
        <v>241</v>
      </c>
      <c r="BP5" s="84">
        <v>0</v>
      </c>
      <c r="BQ5" s="117"/>
      <c r="BR5" s="118" t="s">
        <v>471</v>
      </c>
    </row>
    <row r="6" spans="1:70" s="113" customFormat="1" ht="15" customHeight="1" x14ac:dyDescent="0.3">
      <c r="A6" s="84">
        <v>2</v>
      </c>
      <c r="B6" s="38" t="s">
        <v>246</v>
      </c>
      <c r="C6" s="38" t="s">
        <v>247</v>
      </c>
      <c r="D6" s="38" t="s">
        <v>248</v>
      </c>
      <c r="E6" s="38" t="s">
        <v>249</v>
      </c>
      <c r="F6" s="38" t="s">
        <v>250</v>
      </c>
      <c r="G6" s="84" t="s">
        <v>278</v>
      </c>
      <c r="H6" s="38" t="s">
        <v>250</v>
      </c>
      <c r="I6" s="84">
        <v>22546</v>
      </c>
      <c r="J6" s="38" t="s">
        <v>279</v>
      </c>
      <c r="K6" s="84">
        <v>22546</v>
      </c>
      <c r="L6" s="84" t="s">
        <v>295</v>
      </c>
      <c r="M6" s="38" t="s">
        <v>296</v>
      </c>
      <c r="N6" s="84">
        <v>377737</v>
      </c>
      <c r="O6" s="84" t="s">
        <v>280</v>
      </c>
      <c r="P6" s="84">
        <v>552651</v>
      </c>
      <c r="Q6" s="38" t="s">
        <v>281</v>
      </c>
      <c r="R6" s="38" t="s">
        <v>273</v>
      </c>
      <c r="S6" s="84" t="s">
        <v>282</v>
      </c>
      <c r="T6" s="84" t="s">
        <v>282</v>
      </c>
      <c r="U6" s="84" t="s">
        <v>275</v>
      </c>
      <c r="V6" s="84" t="s">
        <v>276</v>
      </c>
      <c r="W6" s="84">
        <v>0</v>
      </c>
      <c r="X6" s="38" t="s">
        <v>284</v>
      </c>
      <c r="Y6" s="84">
        <v>358591318</v>
      </c>
      <c r="Z6" s="38" t="s">
        <v>283</v>
      </c>
      <c r="AA6" s="108" t="s">
        <v>297</v>
      </c>
      <c r="AB6" s="84">
        <v>65000</v>
      </c>
      <c r="AC6" s="108" t="s">
        <v>298</v>
      </c>
      <c r="AD6" s="84">
        <v>24</v>
      </c>
      <c r="AE6" s="84" t="s">
        <v>299</v>
      </c>
      <c r="AF6" s="84" t="s">
        <v>300</v>
      </c>
      <c r="AG6" s="108" t="s">
        <v>301</v>
      </c>
      <c r="AH6" s="84" t="s">
        <v>302</v>
      </c>
      <c r="AI6" s="108" t="s">
        <v>303</v>
      </c>
      <c r="AJ6" s="84">
        <v>3460</v>
      </c>
      <c r="AK6" s="84">
        <v>3460</v>
      </c>
      <c r="AL6" s="108" t="s">
        <v>304</v>
      </c>
      <c r="AM6" s="84">
        <v>3609.5</v>
      </c>
      <c r="AN6" s="112">
        <v>3310.5</v>
      </c>
      <c r="AO6" s="112">
        <v>6920</v>
      </c>
      <c r="AP6" s="112">
        <v>61390.5</v>
      </c>
      <c r="AQ6" s="112">
        <v>15581.5</v>
      </c>
      <c r="AR6" s="112">
        <v>76972</v>
      </c>
      <c r="AS6" s="112">
        <v>11653.08</v>
      </c>
      <c r="AT6" s="112">
        <v>5646.92</v>
      </c>
      <c r="AU6" s="112">
        <v>17300</v>
      </c>
      <c r="AV6" s="84">
        <v>7</v>
      </c>
      <c r="AW6" s="84"/>
      <c r="AX6" s="84"/>
      <c r="AY6" s="108"/>
      <c r="AZ6" s="84"/>
      <c r="BA6" s="84"/>
      <c r="BB6" s="84" t="s">
        <v>294</v>
      </c>
      <c r="BC6" s="84"/>
      <c r="BD6" s="108"/>
      <c r="BE6" s="84">
        <v>0</v>
      </c>
      <c r="BF6" s="38" t="s">
        <v>282</v>
      </c>
      <c r="BG6" s="84" t="s">
        <v>305</v>
      </c>
      <c r="BH6" s="114" t="s">
        <v>306</v>
      </c>
      <c r="BI6" s="38" t="s">
        <v>110</v>
      </c>
      <c r="BJ6" s="85">
        <v>45850</v>
      </c>
      <c r="BK6" s="84"/>
      <c r="BL6" s="38" t="s">
        <v>114</v>
      </c>
      <c r="BM6" s="115" t="s">
        <v>119</v>
      </c>
      <c r="BN6" s="116" t="s">
        <v>199</v>
      </c>
      <c r="BO6" s="84" t="s">
        <v>241</v>
      </c>
      <c r="BP6" s="84">
        <v>56180</v>
      </c>
      <c r="BQ6" s="117" t="s">
        <v>204</v>
      </c>
      <c r="BR6" s="118" t="s">
        <v>472</v>
      </c>
    </row>
    <row r="7" spans="1:70" s="113" customFormat="1" ht="15" customHeight="1" x14ac:dyDescent="0.3">
      <c r="A7" s="84">
        <v>3</v>
      </c>
      <c r="B7" s="38" t="s">
        <v>246</v>
      </c>
      <c r="C7" s="38" t="s">
        <v>247</v>
      </c>
      <c r="D7" s="38" t="s">
        <v>248</v>
      </c>
      <c r="E7" s="38" t="s">
        <v>249</v>
      </c>
      <c r="F7" s="38" t="s">
        <v>250</v>
      </c>
      <c r="G7" s="84" t="s">
        <v>251</v>
      </c>
      <c r="H7" s="38" t="s">
        <v>252</v>
      </c>
      <c r="I7" s="84">
        <v>22498</v>
      </c>
      <c r="J7" s="38" t="s">
        <v>268</v>
      </c>
      <c r="K7" s="84">
        <v>22498</v>
      </c>
      <c r="L7" s="84" t="s">
        <v>269</v>
      </c>
      <c r="M7" s="38" t="s">
        <v>270</v>
      </c>
      <c r="N7" s="84">
        <v>321793</v>
      </c>
      <c r="O7" s="84" t="s">
        <v>271</v>
      </c>
      <c r="P7" s="84">
        <v>506587</v>
      </c>
      <c r="Q7" s="38" t="s">
        <v>272</v>
      </c>
      <c r="R7" s="38" t="s">
        <v>273</v>
      </c>
      <c r="S7" s="84" t="s">
        <v>314</v>
      </c>
      <c r="T7" s="84" t="s">
        <v>314</v>
      </c>
      <c r="U7" s="84" t="s">
        <v>275</v>
      </c>
      <c r="V7" s="84" t="s">
        <v>276</v>
      </c>
      <c r="W7" s="84">
        <v>541</v>
      </c>
      <c r="X7" s="38" t="s">
        <v>315</v>
      </c>
      <c r="Y7" s="84">
        <v>352499382</v>
      </c>
      <c r="Z7" s="38" t="s">
        <v>316</v>
      </c>
      <c r="AA7" s="108" t="s">
        <v>317</v>
      </c>
      <c r="AB7" s="84">
        <v>42000</v>
      </c>
      <c r="AC7" s="108" t="s">
        <v>287</v>
      </c>
      <c r="AD7" s="84">
        <v>24</v>
      </c>
      <c r="AE7" s="84" t="s">
        <v>318</v>
      </c>
      <c r="AF7" s="84" t="s">
        <v>319</v>
      </c>
      <c r="AG7" s="108" t="s">
        <v>320</v>
      </c>
      <c r="AH7" s="84" t="s">
        <v>302</v>
      </c>
      <c r="AI7" s="108" t="s">
        <v>321</v>
      </c>
      <c r="AJ7" s="84">
        <v>2240</v>
      </c>
      <c r="AK7" s="84">
        <v>2240</v>
      </c>
      <c r="AL7" s="108" t="s">
        <v>322</v>
      </c>
      <c r="AM7" s="84">
        <v>40135.65</v>
      </c>
      <c r="AN7" s="112">
        <v>11384.35</v>
      </c>
      <c r="AO7" s="112">
        <v>51520</v>
      </c>
      <c r="AP7" s="112">
        <v>1864.35</v>
      </c>
      <c r="AQ7" s="112">
        <v>36.65</v>
      </c>
      <c r="AR7" s="112">
        <v>1901</v>
      </c>
      <c r="AS7" s="112">
        <v>0</v>
      </c>
      <c r="AT7" s="112">
        <v>0</v>
      </c>
      <c r="AU7" s="112">
        <v>0</v>
      </c>
      <c r="AV7" s="84">
        <v>23</v>
      </c>
      <c r="AW7" s="84"/>
      <c r="AX7" s="84"/>
      <c r="AY7" s="108"/>
      <c r="AZ7" s="84"/>
      <c r="BA7" s="84"/>
      <c r="BB7" s="84" t="s">
        <v>294</v>
      </c>
      <c r="BC7" s="84"/>
      <c r="BD7" s="108"/>
      <c r="BE7" s="84">
        <v>0</v>
      </c>
      <c r="BF7" s="38" t="s">
        <v>314</v>
      </c>
      <c r="BG7" s="84" t="s">
        <v>323</v>
      </c>
      <c r="BH7" s="114" t="s">
        <v>324</v>
      </c>
      <c r="BI7" s="38" t="s">
        <v>110</v>
      </c>
      <c r="BJ7" s="85">
        <v>45847</v>
      </c>
      <c r="BK7" s="84"/>
      <c r="BL7" s="38" t="s">
        <v>114</v>
      </c>
      <c r="BM7" s="115" t="s">
        <v>119</v>
      </c>
      <c r="BN7" s="116" t="s">
        <v>199</v>
      </c>
      <c r="BO7" s="84" t="s">
        <v>242</v>
      </c>
      <c r="BP7" s="84">
        <v>0</v>
      </c>
      <c r="BQ7" s="117"/>
      <c r="BR7" s="118" t="s">
        <v>325</v>
      </c>
    </row>
    <row r="8" spans="1:70" s="113" customFormat="1" ht="15" customHeight="1" x14ac:dyDescent="0.3">
      <c r="A8" s="84">
        <v>4</v>
      </c>
      <c r="B8" s="38" t="s">
        <v>246</v>
      </c>
      <c r="C8" s="38" t="s">
        <v>247</v>
      </c>
      <c r="D8" s="38" t="s">
        <v>248</v>
      </c>
      <c r="E8" s="38" t="s">
        <v>249</v>
      </c>
      <c r="F8" s="38" t="s">
        <v>250</v>
      </c>
      <c r="G8" s="84" t="s">
        <v>251</v>
      </c>
      <c r="H8" s="38" t="s">
        <v>252</v>
      </c>
      <c r="I8" s="84">
        <v>22498</v>
      </c>
      <c r="J8" s="38" t="s">
        <v>268</v>
      </c>
      <c r="K8" s="84">
        <v>22498</v>
      </c>
      <c r="L8" s="84" t="s">
        <v>269</v>
      </c>
      <c r="M8" s="38" t="s">
        <v>270</v>
      </c>
      <c r="N8" s="84">
        <v>32759</v>
      </c>
      <c r="O8" s="84" t="s">
        <v>326</v>
      </c>
      <c r="P8" s="84">
        <v>49913</v>
      </c>
      <c r="Q8" s="38" t="s">
        <v>327</v>
      </c>
      <c r="R8" s="38" t="s">
        <v>273</v>
      </c>
      <c r="S8" s="84" t="s">
        <v>328</v>
      </c>
      <c r="T8" s="84" t="s">
        <v>328</v>
      </c>
      <c r="U8" s="84" t="s">
        <v>275</v>
      </c>
      <c r="V8" s="84" t="s">
        <v>276</v>
      </c>
      <c r="W8" s="84">
        <v>541</v>
      </c>
      <c r="X8" s="38" t="s">
        <v>315</v>
      </c>
      <c r="Y8" s="84">
        <v>352621382</v>
      </c>
      <c r="Z8" s="38" t="s">
        <v>329</v>
      </c>
      <c r="AA8" s="108" t="s">
        <v>330</v>
      </c>
      <c r="AB8" s="84">
        <v>52000</v>
      </c>
      <c r="AC8" s="108" t="s">
        <v>298</v>
      </c>
      <c r="AD8" s="84">
        <v>24</v>
      </c>
      <c r="AE8" s="84" t="s">
        <v>288</v>
      </c>
      <c r="AF8" s="84" t="s">
        <v>331</v>
      </c>
      <c r="AG8" s="108" t="s">
        <v>332</v>
      </c>
      <c r="AH8" s="84" t="s">
        <v>333</v>
      </c>
      <c r="AI8" s="108" t="s">
        <v>334</v>
      </c>
      <c r="AJ8" s="84">
        <v>2780</v>
      </c>
      <c r="AK8" s="84">
        <v>2780</v>
      </c>
      <c r="AL8" s="108" t="s">
        <v>322</v>
      </c>
      <c r="AM8" s="84">
        <v>46077.53</v>
      </c>
      <c r="AN8" s="112">
        <v>15082.47</v>
      </c>
      <c r="AO8" s="112">
        <v>61160</v>
      </c>
      <c r="AP8" s="112">
        <v>5922.47</v>
      </c>
      <c r="AQ8" s="112">
        <v>205.53</v>
      </c>
      <c r="AR8" s="112">
        <v>6128</v>
      </c>
      <c r="AS8" s="112">
        <v>0</v>
      </c>
      <c r="AT8" s="112">
        <v>0</v>
      </c>
      <c r="AU8" s="112">
        <v>0</v>
      </c>
      <c r="AV8" s="84">
        <v>22</v>
      </c>
      <c r="AW8" s="84"/>
      <c r="AX8" s="84"/>
      <c r="AY8" s="108"/>
      <c r="AZ8" s="84"/>
      <c r="BA8" s="84"/>
      <c r="BB8" s="84" t="s">
        <v>294</v>
      </c>
      <c r="BC8" s="84"/>
      <c r="BD8" s="108"/>
      <c r="BE8" s="84">
        <v>0</v>
      </c>
      <c r="BF8" s="38" t="s">
        <v>328</v>
      </c>
      <c r="BG8" s="84" t="s">
        <v>335</v>
      </c>
      <c r="BH8" s="114" t="s">
        <v>324</v>
      </c>
      <c r="BI8" s="38" t="s">
        <v>110</v>
      </c>
      <c r="BJ8" s="85">
        <v>45847</v>
      </c>
      <c r="BK8" s="84"/>
      <c r="BL8" s="38" t="s">
        <v>114</v>
      </c>
      <c r="BM8" s="115" t="s">
        <v>119</v>
      </c>
      <c r="BN8" s="116" t="s">
        <v>199</v>
      </c>
      <c r="BO8" s="84" t="s">
        <v>242</v>
      </c>
      <c r="BP8" s="84">
        <v>0</v>
      </c>
      <c r="BQ8" s="117"/>
      <c r="BR8" s="118" t="s">
        <v>325</v>
      </c>
    </row>
    <row r="9" spans="1:70" s="113" customFormat="1" ht="15" customHeight="1" x14ac:dyDescent="0.3">
      <c r="A9" s="84">
        <v>5</v>
      </c>
      <c r="B9" s="38" t="s">
        <v>246</v>
      </c>
      <c r="C9" s="38" t="s">
        <v>247</v>
      </c>
      <c r="D9" s="38" t="s">
        <v>248</v>
      </c>
      <c r="E9" s="38" t="s">
        <v>249</v>
      </c>
      <c r="F9" s="38" t="s">
        <v>250</v>
      </c>
      <c r="G9" s="84" t="s">
        <v>251</v>
      </c>
      <c r="H9" s="38" t="s">
        <v>252</v>
      </c>
      <c r="I9" s="84">
        <v>22498</v>
      </c>
      <c r="J9" s="38" t="s">
        <v>268</v>
      </c>
      <c r="K9" s="84">
        <v>22498</v>
      </c>
      <c r="L9" s="84" t="s">
        <v>269</v>
      </c>
      <c r="M9" s="38" t="s">
        <v>270</v>
      </c>
      <c r="N9" s="84">
        <v>32759</v>
      </c>
      <c r="O9" s="84" t="s">
        <v>326</v>
      </c>
      <c r="P9" s="84">
        <v>49913</v>
      </c>
      <c r="Q9" s="38" t="s">
        <v>327</v>
      </c>
      <c r="R9" s="38" t="s">
        <v>273</v>
      </c>
      <c r="S9" s="84" t="s">
        <v>336</v>
      </c>
      <c r="T9" s="84" t="s">
        <v>336</v>
      </c>
      <c r="U9" s="84" t="s">
        <v>275</v>
      </c>
      <c r="V9" s="84" t="s">
        <v>276</v>
      </c>
      <c r="W9" s="84">
        <v>541</v>
      </c>
      <c r="X9" s="38" t="s">
        <v>337</v>
      </c>
      <c r="Y9" s="84">
        <v>352621443</v>
      </c>
      <c r="Z9" s="38" t="s">
        <v>338</v>
      </c>
      <c r="AA9" s="108" t="s">
        <v>330</v>
      </c>
      <c r="AB9" s="84">
        <v>42000</v>
      </c>
      <c r="AC9" s="108" t="s">
        <v>298</v>
      </c>
      <c r="AD9" s="84">
        <v>24</v>
      </c>
      <c r="AE9" s="84" t="s">
        <v>318</v>
      </c>
      <c r="AF9" s="84" t="s">
        <v>319</v>
      </c>
      <c r="AG9" s="108" t="s">
        <v>339</v>
      </c>
      <c r="AH9" s="84" t="s">
        <v>302</v>
      </c>
      <c r="AI9" s="108" t="s">
        <v>334</v>
      </c>
      <c r="AJ9" s="84">
        <v>2240</v>
      </c>
      <c r="AK9" s="84">
        <v>2240</v>
      </c>
      <c r="AL9" s="108" t="s">
        <v>340</v>
      </c>
      <c r="AM9" s="84">
        <v>37068.29</v>
      </c>
      <c r="AN9" s="112">
        <v>12211.71</v>
      </c>
      <c r="AO9" s="112">
        <v>49280</v>
      </c>
      <c r="AP9" s="112">
        <v>4931.71</v>
      </c>
      <c r="AQ9" s="112">
        <v>172.29</v>
      </c>
      <c r="AR9" s="112">
        <v>5104</v>
      </c>
      <c r="AS9" s="112">
        <v>0</v>
      </c>
      <c r="AT9" s="112">
        <v>0</v>
      </c>
      <c r="AU9" s="112">
        <v>0</v>
      </c>
      <c r="AV9" s="84">
        <v>22</v>
      </c>
      <c r="AW9" s="84"/>
      <c r="AX9" s="84"/>
      <c r="AY9" s="108"/>
      <c r="AZ9" s="84"/>
      <c r="BA9" s="84"/>
      <c r="BB9" s="84" t="s">
        <v>294</v>
      </c>
      <c r="BC9" s="84"/>
      <c r="BD9" s="108"/>
      <c r="BE9" s="84">
        <v>0</v>
      </c>
      <c r="BF9" s="38" t="s">
        <v>336</v>
      </c>
      <c r="BG9" s="84" t="s">
        <v>341</v>
      </c>
      <c r="BH9" s="114" t="s">
        <v>324</v>
      </c>
      <c r="BI9" s="38" t="s">
        <v>110</v>
      </c>
      <c r="BJ9" s="85">
        <v>45847</v>
      </c>
      <c r="BK9" s="84"/>
      <c r="BL9" s="38" t="s">
        <v>114</v>
      </c>
      <c r="BM9" s="115" t="s">
        <v>119</v>
      </c>
      <c r="BN9" s="116" t="s">
        <v>199</v>
      </c>
      <c r="BO9" s="84" t="s">
        <v>242</v>
      </c>
      <c r="BP9" s="84">
        <v>0</v>
      </c>
      <c r="BQ9" s="117"/>
      <c r="BR9" s="118" t="s">
        <v>325</v>
      </c>
    </row>
    <row r="10" spans="1:70" s="113" customFormat="1" ht="15" customHeight="1" x14ac:dyDescent="0.3">
      <c r="A10" s="84">
        <v>6</v>
      </c>
      <c r="B10" s="38" t="s">
        <v>246</v>
      </c>
      <c r="C10" s="38" t="s">
        <v>247</v>
      </c>
      <c r="D10" s="38" t="s">
        <v>248</v>
      </c>
      <c r="E10" s="38" t="s">
        <v>249</v>
      </c>
      <c r="F10" s="38" t="s">
        <v>250</v>
      </c>
      <c r="G10" s="84" t="s">
        <v>251</v>
      </c>
      <c r="H10" s="38" t="s">
        <v>252</v>
      </c>
      <c r="I10" s="84">
        <v>22498</v>
      </c>
      <c r="J10" s="38" t="s">
        <v>268</v>
      </c>
      <c r="K10" s="84">
        <v>22498</v>
      </c>
      <c r="L10" s="84" t="s">
        <v>269</v>
      </c>
      <c r="M10" s="38" t="s">
        <v>270</v>
      </c>
      <c r="N10" s="84">
        <v>315375</v>
      </c>
      <c r="O10" s="84" t="s">
        <v>342</v>
      </c>
      <c r="P10" s="84">
        <v>435247</v>
      </c>
      <c r="Q10" s="38" t="s">
        <v>343</v>
      </c>
      <c r="R10" s="38" t="s">
        <v>273</v>
      </c>
      <c r="S10" s="84" t="s">
        <v>344</v>
      </c>
      <c r="T10" s="84" t="s">
        <v>344</v>
      </c>
      <c r="U10" s="84" t="s">
        <v>345</v>
      </c>
      <c r="V10" s="84" t="s">
        <v>276</v>
      </c>
      <c r="W10" s="84">
        <v>541</v>
      </c>
      <c r="X10" s="38" t="s">
        <v>284</v>
      </c>
      <c r="Y10" s="84">
        <v>354407750</v>
      </c>
      <c r="Z10" s="38" t="s">
        <v>346</v>
      </c>
      <c r="AA10" s="108" t="s">
        <v>347</v>
      </c>
      <c r="AB10" s="84">
        <v>52000</v>
      </c>
      <c r="AC10" s="108" t="s">
        <v>287</v>
      </c>
      <c r="AD10" s="84">
        <v>24</v>
      </c>
      <c r="AE10" s="84" t="s">
        <v>288</v>
      </c>
      <c r="AF10" s="84" t="s">
        <v>289</v>
      </c>
      <c r="AG10" s="108" t="s">
        <v>290</v>
      </c>
      <c r="AH10" s="84" t="s">
        <v>291</v>
      </c>
      <c r="AI10" s="108" t="s">
        <v>348</v>
      </c>
      <c r="AJ10" s="84">
        <v>2780</v>
      </c>
      <c r="AK10" s="84">
        <v>2780</v>
      </c>
      <c r="AL10" s="108" t="s">
        <v>322</v>
      </c>
      <c r="AM10" s="84">
        <v>36448.300000000003</v>
      </c>
      <c r="AN10" s="112">
        <v>13591.7</v>
      </c>
      <c r="AO10" s="112">
        <v>50040</v>
      </c>
      <c r="AP10" s="112">
        <v>15551.7</v>
      </c>
      <c r="AQ10" s="112">
        <v>1165.3</v>
      </c>
      <c r="AR10" s="112">
        <v>16717</v>
      </c>
      <c r="AS10" s="112">
        <v>0</v>
      </c>
      <c r="AT10" s="112">
        <v>0</v>
      </c>
      <c r="AU10" s="112">
        <v>0</v>
      </c>
      <c r="AV10" s="84">
        <v>18</v>
      </c>
      <c r="AW10" s="84"/>
      <c r="AX10" s="84"/>
      <c r="AY10" s="108"/>
      <c r="AZ10" s="84"/>
      <c r="BA10" s="84"/>
      <c r="BB10" s="84" t="s">
        <v>294</v>
      </c>
      <c r="BC10" s="84"/>
      <c r="BD10" s="108"/>
      <c r="BE10" s="84">
        <v>0</v>
      </c>
      <c r="BF10" s="38" t="s">
        <v>344</v>
      </c>
      <c r="BG10" s="84" t="s">
        <v>349</v>
      </c>
      <c r="BH10" s="114" t="s">
        <v>324</v>
      </c>
      <c r="BI10" s="38" t="s">
        <v>110</v>
      </c>
      <c r="BJ10" s="85">
        <v>45847</v>
      </c>
      <c r="BK10" s="84"/>
      <c r="BL10" s="38" t="s">
        <v>114</v>
      </c>
      <c r="BM10" s="115" t="s">
        <v>119</v>
      </c>
      <c r="BN10" s="116" t="s">
        <v>199</v>
      </c>
      <c r="BO10" s="84" t="s">
        <v>242</v>
      </c>
      <c r="BP10" s="84">
        <v>0</v>
      </c>
      <c r="BQ10" s="117"/>
      <c r="BR10" s="118" t="s">
        <v>325</v>
      </c>
    </row>
    <row r="11" spans="1:70" s="113" customFormat="1" ht="15" customHeight="1" x14ac:dyDescent="0.3">
      <c r="A11" s="84">
        <v>7</v>
      </c>
      <c r="B11" s="38" t="s">
        <v>246</v>
      </c>
      <c r="C11" s="38" t="s">
        <v>247</v>
      </c>
      <c r="D11" s="38" t="s">
        <v>248</v>
      </c>
      <c r="E11" s="38" t="s">
        <v>249</v>
      </c>
      <c r="F11" s="38" t="s">
        <v>250</v>
      </c>
      <c r="G11" s="84" t="s">
        <v>251</v>
      </c>
      <c r="H11" s="38" t="s">
        <v>252</v>
      </c>
      <c r="I11" s="84">
        <v>22498</v>
      </c>
      <c r="J11" s="38" t="s">
        <v>268</v>
      </c>
      <c r="K11" s="84">
        <v>22498</v>
      </c>
      <c r="L11" s="84" t="s">
        <v>269</v>
      </c>
      <c r="M11" s="38" t="s">
        <v>270</v>
      </c>
      <c r="N11" s="84">
        <v>315375</v>
      </c>
      <c r="O11" s="84" t="s">
        <v>342</v>
      </c>
      <c r="P11" s="84">
        <v>435247</v>
      </c>
      <c r="Q11" s="38" t="s">
        <v>343</v>
      </c>
      <c r="R11" s="38" t="s">
        <v>273</v>
      </c>
      <c r="S11" s="84" t="s">
        <v>350</v>
      </c>
      <c r="T11" s="84" t="s">
        <v>350</v>
      </c>
      <c r="U11" s="84" t="s">
        <v>275</v>
      </c>
      <c r="V11" s="84" t="s">
        <v>276</v>
      </c>
      <c r="W11" s="84">
        <v>0</v>
      </c>
      <c r="X11" s="38" t="s">
        <v>284</v>
      </c>
      <c r="Y11" s="84">
        <v>355724506</v>
      </c>
      <c r="Z11" s="38" t="s">
        <v>351</v>
      </c>
      <c r="AA11" s="108" t="s">
        <v>286</v>
      </c>
      <c r="AB11" s="84">
        <v>52000</v>
      </c>
      <c r="AC11" s="108" t="s">
        <v>287</v>
      </c>
      <c r="AD11" s="84">
        <v>24</v>
      </c>
      <c r="AE11" s="84" t="s">
        <v>288</v>
      </c>
      <c r="AF11" s="84" t="s">
        <v>300</v>
      </c>
      <c r="AG11" s="108" t="s">
        <v>352</v>
      </c>
      <c r="AH11" s="84" t="s">
        <v>291</v>
      </c>
      <c r="AI11" s="108" t="s">
        <v>292</v>
      </c>
      <c r="AJ11" s="84">
        <v>2780</v>
      </c>
      <c r="AK11" s="84">
        <v>2780</v>
      </c>
      <c r="AL11" s="108" t="s">
        <v>322</v>
      </c>
      <c r="AM11" s="84">
        <v>31342.23</v>
      </c>
      <c r="AN11" s="112">
        <v>13137.77</v>
      </c>
      <c r="AO11" s="112">
        <v>44480</v>
      </c>
      <c r="AP11" s="112">
        <v>20657.77</v>
      </c>
      <c r="AQ11" s="112">
        <v>2036.23</v>
      </c>
      <c r="AR11" s="112">
        <v>22694</v>
      </c>
      <c r="AS11" s="112">
        <v>0</v>
      </c>
      <c r="AT11" s="112">
        <v>0</v>
      </c>
      <c r="AU11" s="112">
        <v>0</v>
      </c>
      <c r="AV11" s="84">
        <v>16</v>
      </c>
      <c r="AW11" s="84"/>
      <c r="AX11" s="84"/>
      <c r="AY11" s="108"/>
      <c r="AZ11" s="84"/>
      <c r="BA11" s="84"/>
      <c r="BB11" s="84" t="s">
        <v>294</v>
      </c>
      <c r="BC11" s="84"/>
      <c r="BD11" s="108"/>
      <c r="BE11" s="84">
        <v>0</v>
      </c>
      <c r="BF11" s="38" t="s">
        <v>350</v>
      </c>
      <c r="BG11" s="84" t="s">
        <v>353</v>
      </c>
      <c r="BH11" s="114" t="s">
        <v>324</v>
      </c>
      <c r="BI11" s="38" t="s">
        <v>110</v>
      </c>
      <c r="BJ11" s="85">
        <v>45847</v>
      </c>
      <c r="BK11" s="84"/>
      <c r="BL11" s="38" t="s">
        <v>114</v>
      </c>
      <c r="BM11" s="115" t="s">
        <v>119</v>
      </c>
      <c r="BN11" s="116" t="s">
        <v>199</v>
      </c>
      <c r="BO11" s="84" t="s">
        <v>242</v>
      </c>
      <c r="BP11" s="84">
        <v>0</v>
      </c>
      <c r="BQ11" s="117"/>
      <c r="BR11" s="118" t="s">
        <v>325</v>
      </c>
    </row>
    <row r="12" spans="1:70" s="113" customFormat="1" ht="15" customHeight="1" x14ac:dyDescent="0.3">
      <c r="A12" s="84">
        <v>8</v>
      </c>
      <c r="B12" s="38" t="s">
        <v>246</v>
      </c>
      <c r="C12" s="38" t="s">
        <v>247</v>
      </c>
      <c r="D12" s="38" t="s">
        <v>248</v>
      </c>
      <c r="E12" s="38" t="s">
        <v>249</v>
      </c>
      <c r="F12" s="38" t="s">
        <v>250</v>
      </c>
      <c r="G12" s="84" t="s">
        <v>251</v>
      </c>
      <c r="H12" s="38" t="s">
        <v>252</v>
      </c>
      <c r="I12" s="84">
        <v>22498</v>
      </c>
      <c r="J12" s="38" t="s">
        <v>268</v>
      </c>
      <c r="K12" s="84">
        <v>22498</v>
      </c>
      <c r="L12" s="84" t="s">
        <v>269</v>
      </c>
      <c r="M12" s="38" t="s">
        <v>270</v>
      </c>
      <c r="N12" s="84">
        <v>315375</v>
      </c>
      <c r="O12" s="84" t="s">
        <v>342</v>
      </c>
      <c r="P12" s="84">
        <v>435409</v>
      </c>
      <c r="Q12" s="38" t="s">
        <v>354</v>
      </c>
      <c r="R12" s="38" t="s">
        <v>273</v>
      </c>
      <c r="S12" s="84" t="s">
        <v>355</v>
      </c>
      <c r="T12" s="84" t="s">
        <v>355</v>
      </c>
      <c r="U12" s="84" t="s">
        <v>275</v>
      </c>
      <c r="V12" s="84" t="s">
        <v>276</v>
      </c>
      <c r="W12" s="84">
        <v>0</v>
      </c>
      <c r="X12" s="38" t="s">
        <v>284</v>
      </c>
      <c r="Y12" s="84">
        <v>356545950</v>
      </c>
      <c r="Z12" s="38" t="s">
        <v>356</v>
      </c>
      <c r="AA12" s="108" t="s">
        <v>357</v>
      </c>
      <c r="AB12" s="84">
        <v>52000</v>
      </c>
      <c r="AC12" s="108" t="s">
        <v>287</v>
      </c>
      <c r="AD12" s="84">
        <v>24</v>
      </c>
      <c r="AE12" s="84" t="s">
        <v>288</v>
      </c>
      <c r="AF12" s="84" t="s">
        <v>300</v>
      </c>
      <c r="AG12" s="108" t="s">
        <v>358</v>
      </c>
      <c r="AH12" s="84" t="s">
        <v>291</v>
      </c>
      <c r="AI12" s="108" t="s">
        <v>359</v>
      </c>
      <c r="AJ12" s="84">
        <v>2780</v>
      </c>
      <c r="AK12" s="84">
        <v>2780</v>
      </c>
      <c r="AL12" s="108" t="s">
        <v>322</v>
      </c>
      <c r="AM12" s="84">
        <v>24571.87</v>
      </c>
      <c r="AN12" s="112">
        <v>11568.13</v>
      </c>
      <c r="AO12" s="112">
        <v>36140</v>
      </c>
      <c r="AP12" s="112">
        <v>27428.13</v>
      </c>
      <c r="AQ12" s="112">
        <v>3607.87</v>
      </c>
      <c r="AR12" s="112">
        <v>31036</v>
      </c>
      <c r="AS12" s="112">
        <v>0</v>
      </c>
      <c r="AT12" s="112">
        <v>0</v>
      </c>
      <c r="AU12" s="112">
        <v>0</v>
      </c>
      <c r="AV12" s="84">
        <v>13</v>
      </c>
      <c r="AW12" s="84"/>
      <c r="AX12" s="84"/>
      <c r="AY12" s="108"/>
      <c r="AZ12" s="84"/>
      <c r="BA12" s="84"/>
      <c r="BB12" s="84" t="s">
        <v>294</v>
      </c>
      <c r="BC12" s="84"/>
      <c r="BD12" s="108"/>
      <c r="BE12" s="84">
        <v>0</v>
      </c>
      <c r="BF12" s="38" t="s">
        <v>355</v>
      </c>
      <c r="BG12" s="84" t="s">
        <v>360</v>
      </c>
      <c r="BH12" s="114" t="s">
        <v>324</v>
      </c>
      <c r="BI12" s="38" t="s">
        <v>110</v>
      </c>
      <c r="BJ12" s="85">
        <v>45847</v>
      </c>
      <c r="BK12" s="84"/>
      <c r="BL12" s="38" t="s">
        <v>114</v>
      </c>
      <c r="BM12" s="115" t="s">
        <v>119</v>
      </c>
      <c r="BN12" s="116" t="s">
        <v>199</v>
      </c>
      <c r="BO12" s="84" t="s">
        <v>242</v>
      </c>
      <c r="BP12" s="84">
        <v>0</v>
      </c>
      <c r="BQ12" s="117"/>
      <c r="BR12" s="118" t="s">
        <v>325</v>
      </c>
    </row>
    <row r="13" spans="1:70" s="113" customFormat="1" ht="15" customHeight="1" x14ac:dyDescent="0.3">
      <c r="A13" s="84">
        <v>9</v>
      </c>
      <c r="B13" s="38" t="s">
        <v>246</v>
      </c>
      <c r="C13" s="38" t="s">
        <v>247</v>
      </c>
      <c r="D13" s="38" t="s">
        <v>248</v>
      </c>
      <c r="E13" s="38" t="s">
        <v>249</v>
      </c>
      <c r="F13" s="38" t="s">
        <v>250</v>
      </c>
      <c r="G13" s="84" t="s">
        <v>251</v>
      </c>
      <c r="H13" s="38" t="s">
        <v>252</v>
      </c>
      <c r="I13" s="84">
        <v>22498</v>
      </c>
      <c r="J13" s="38" t="s">
        <v>268</v>
      </c>
      <c r="K13" s="84">
        <v>22498</v>
      </c>
      <c r="L13" s="84" t="s">
        <v>269</v>
      </c>
      <c r="M13" s="38" t="s">
        <v>270</v>
      </c>
      <c r="N13" s="84">
        <v>32757</v>
      </c>
      <c r="O13" s="84" t="s">
        <v>361</v>
      </c>
      <c r="P13" s="84">
        <v>49933</v>
      </c>
      <c r="Q13" s="38" t="s">
        <v>362</v>
      </c>
      <c r="R13" s="38" t="s">
        <v>273</v>
      </c>
      <c r="S13" s="84" t="s">
        <v>363</v>
      </c>
      <c r="T13" s="84" t="s">
        <v>363</v>
      </c>
      <c r="U13" s="84" t="s">
        <v>275</v>
      </c>
      <c r="V13" s="84" t="s">
        <v>276</v>
      </c>
      <c r="W13" s="84">
        <v>0</v>
      </c>
      <c r="X13" s="38" t="s">
        <v>284</v>
      </c>
      <c r="Y13" s="84">
        <v>357233488</v>
      </c>
      <c r="Z13" s="38" t="s">
        <v>364</v>
      </c>
      <c r="AA13" s="108" t="s">
        <v>357</v>
      </c>
      <c r="AB13" s="84">
        <v>52000</v>
      </c>
      <c r="AC13" s="108" t="s">
        <v>287</v>
      </c>
      <c r="AD13" s="84">
        <v>24</v>
      </c>
      <c r="AE13" s="84" t="s">
        <v>299</v>
      </c>
      <c r="AF13" s="84" t="s">
        <v>300</v>
      </c>
      <c r="AG13" s="108" t="s">
        <v>365</v>
      </c>
      <c r="AH13" s="84" t="s">
        <v>302</v>
      </c>
      <c r="AI13" s="108" t="s">
        <v>359</v>
      </c>
      <c r="AJ13" s="84">
        <v>2780</v>
      </c>
      <c r="AK13" s="84">
        <v>2780</v>
      </c>
      <c r="AL13" s="108" t="s">
        <v>322</v>
      </c>
      <c r="AM13" s="84">
        <v>24571.87</v>
      </c>
      <c r="AN13" s="112">
        <v>11568.13</v>
      </c>
      <c r="AO13" s="112">
        <v>36140</v>
      </c>
      <c r="AP13" s="112">
        <v>27428.13</v>
      </c>
      <c r="AQ13" s="112">
        <v>3607.87</v>
      </c>
      <c r="AR13" s="112">
        <v>31036</v>
      </c>
      <c r="AS13" s="112">
        <v>0</v>
      </c>
      <c r="AT13" s="112">
        <v>0</v>
      </c>
      <c r="AU13" s="112">
        <v>0</v>
      </c>
      <c r="AV13" s="84">
        <v>13</v>
      </c>
      <c r="AW13" s="84"/>
      <c r="AX13" s="84"/>
      <c r="AY13" s="108"/>
      <c r="AZ13" s="84"/>
      <c r="BA13" s="84"/>
      <c r="BB13" s="84" t="s">
        <v>294</v>
      </c>
      <c r="BC13" s="84"/>
      <c r="BD13" s="108"/>
      <c r="BE13" s="84">
        <v>0</v>
      </c>
      <c r="BF13" s="38" t="s">
        <v>363</v>
      </c>
      <c r="BG13" s="84" t="s">
        <v>366</v>
      </c>
      <c r="BH13" s="114" t="s">
        <v>324</v>
      </c>
      <c r="BI13" s="38" t="s">
        <v>110</v>
      </c>
      <c r="BJ13" s="85">
        <v>45847</v>
      </c>
      <c r="BK13" s="84"/>
      <c r="BL13" s="38" t="s">
        <v>114</v>
      </c>
      <c r="BM13" s="115" t="s">
        <v>119</v>
      </c>
      <c r="BN13" s="116" t="s">
        <v>199</v>
      </c>
      <c r="BO13" s="84" t="s">
        <v>242</v>
      </c>
      <c r="BP13" s="84">
        <v>0</v>
      </c>
      <c r="BQ13" s="117"/>
      <c r="BR13" s="118" t="s">
        <v>325</v>
      </c>
    </row>
    <row r="14" spans="1:70" s="113" customFormat="1" ht="15" customHeight="1" x14ac:dyDescent="0.3">
      <c r="A14" s="84">
        <v>10</v>
      </c>
      <c r="B14" s="38" t="s">
        <v>246</v>
      </c>
      <c r="C14" s="38" t="s">
        <v>247</v>
      </c>
      <c r="D14" s="38" t="s">
        <v>248</v>
      </c>
      <c r="E14" s="38" t="s">
        <v>249</v>
      </c>
      <c r="F14" s="38" t="s">
        <v>250</v>
      </c>
      <c r="G14" s="84" t="s">
        <v>251</v>
      </c>
      <c r="H14" s="38" t="s">
        <v>252</v>
      </c>
      <c r="I14" s="84">
        <v>22498</v>
      </c>
      <c r="J14" s="38" t="s">
        <v>268</v>
      </c>
      <c r="K14" s="84">
        <v>22498</v>
      </c>
      <c r="L14" s="84" t="s">
        <v>269</v>
      </c>
      <c r="M14" s="38" t="s">
        <v>270</v>
      </c>
      <c r="N14" s="84">
        <v>315375</v>
      </c>
      <c r="O14" s="84" t="s">
        <v>342</v>
      </c>
      <c r="P14" s="84">
        <v>513888</v>
      </c>
      <c r="Q14" s="38" t="s">
        <v>367</v>
      </c>
      <c r="R14" s="38" t="s">
        <v>273</v>
      </c>
      <c r="S14" s="84" t="s">
        <v>368</v>
      </c>
      <c r="T14" s="84" t="s">
        <v>368</v>
      </c>
      <c r="U14" s="84" t="s">
        <v>275</v>
      </c>
      <c r="V14" s="84" t="s">
        <v>276</v>
      </c>
      <c r="W14" s="84">
        <v>0</v>
      </c>
      <c r="X14" s="38" t="s">
        <v>284</v>
      </c>
      <c r="Y14" s="84">
        <v>358443774</v>
      </c>
      <c r="Z14" s="38" t="s">
        <v>369</v>
      </c>
      <c r="AA14" s="108" t="s">
        <v>293</v>
      </c>
      <c r="AB14" s="84">
        <v>65000</v>
      </c>
      <c r="AC14" s="108" t="s">
        <v>287</v>
      </c>
      <c r="AD14" s="84">
        <v>24</v>
      </c>
      <c r="AE14" s="84" t="s">
        <v>299</v>
      </c>
      <c r="AF14" s="84" t="s">
        <v>300</v>
      </c>
      <c r="AG14" s="108" t="s">
        <v>370</v>
      </c>
      <c r="AH14" s="84" t="s">
        <v>291</v>
      </c>
      <c r="AI14" s="108" t="s">
        <v>371</v>
      </c>
      <c r="AJ14" s="84">
        <v>3440</v>
      </c>
      <c r="AK14" s="84">
        <v>3440</v>
      </c>
      <c r="AL14" s="108" t="s">
        <v>322</v>
      </c>
      <c r="AM14" s="84">
        <v>20267.8</v>
      </c>
      <c r="AN14" s="112">
        <v>10692.2</v>
      </c>
      <c r="AO14" s="112">
        <v>30960</v>
      </c>
      <c r="AP14" s="112">
        <v>44732.2</v>
      </c>
      <c r="AQ14" s="112">
        <v>7704.8</v>
      </c>
      <c r="AR14" s="112">
        <v>52437</v>
      </c>
      <c r="AS14" s="112">
        <v>0</v>
      </c>
      <c r="AT14" s="112">
        <v>0</v>
      </c>
      <c r="AU14" s="112">
        <v>0</v>
      </c>
      <c r="AV14" s="84">
        <v>9</v>
      </c>
      <c r="AW14" s="84"/>
      <c r="AX14" s="84"/>
      <c r="AY14" s="108"/>
      <c r="AZ14" s="84"/>
      <c r="BA14" s="84"/>
      <c r="BB14" s="84" t="s">
        <v>294</v>
      </c>
      <c r="BC14" s="84"/>
      <c r="BD14" s="108"/>
      <c r="BE14" s="84">
        <v>0</v>
      </c>
      <c r="BF14" s="38" t="s">
        <v>368</v>
      </c>
      <c r="BG14" s="84" t="s">
        <v>372</v>
      </c>
      <c r="BH14" s="114" t="s">
        <v>324</v>
      </c>
      <c r="BI14" s="38" t="s">
        <v>110</v>
      </c>
      <c r="BJ14" s="85">
        <v>45847</v>
      </c>
      <c r="BK14" s="84"/>
      <c r="BL14" s="38" t="s">
        <v>114</v>
      </c>
      <c r="BM14" s="115" t="s">
        <v>119</v>
      </c>
      <c r="BN14" s="116" t="s">
        <v>199</v>
      </c>
      <c r="BO14" s="84" t="s">
        <v>242</v>
      </c>
      <c r="BP14" s="84">
        <v>0</v>
      </c>
      <c r="BQ14" s="117"/>
      <c r="BR14" s="118" t="s">
        <v>325</v>
      </c>
    </row>
    <row r="15" spans="1:70" s="113" customFormat="1" ht="15" customHeight="1" x14ac:dyDescent="0.3">
      <c r="A15" s="84">
        <v>11</v>
      </c>
      <c r="B15" s="38" t="s">
        <v>246</v>
      </c>
      <c r="C15" s="38" t="s">
        <v>247</v>
      </c>
      <c r="D15" s="38" t="s">
        <v>248</v>
      </c>
      <c r="E15" s="38" t="s">
        <v>249</v>
      </c>
      <c r="F15" s="38" t="s">
        <v>250</v>
      </c>
      <c r="G15" s="84" t="s">
        <v>251</v>
      </c>
      <c r="H15" s="38" t="s">
        <v>252</v>
      </c>
      <c r="I15" s="84">
        <v>22498</v>
      </c>
      <c r="J15" s="38" t="s">
        <v>268</v>
      </c>
      <c r="K15" s="84">
        <v>22498</v>
      </c>
      <c r="L15" s="84" t="s">
        <v>269</v>
      </c>
      <c r="M15" s="38" t="s">
        <v>270</v>
      </c>
      <c r="N15" s="84">
        <v>315375</v>
      </c>
      <c r="O15" s="84" t="s">
        <v>342</v>
      </c>
      <c r="P15" s="84">
        <v>513888</v>
      </c>
      <c r="Q15" s="38" t="s">
        <v>367</v>
      </c>
      <c r="R15" s="38" t="s">
        <v>273</v>
      </c>
      <c r="S15" s="84" t="s">
        <v>373</v>
      </c>
      <c r="T15" s="84" t="s">
        <v>373</v>
      </c>
      <c r="U15" s="84" t="s">
        <v>275</v>
      </c>
      <c r="V15" s="84" t="s">
        <v>276</v>
      </c>
      <c r="W15" s="84">
        <v>0</v>
      </c>
      <c r="X15" s="38" t="s">
        <v>284</v>
      </c>
      <c r="Y15" s="84">
        <v>358444508</v>
      </c>
      <c r="Z15" s="38" t="s">
        <v>374</v>
      </c>
      <c r="AA15" s="108" t="s">
        <v>293</v>
      </c>
      <c r="AB15" s="84">
        <v>23000</v>
      </c>
      <c r="AC15" s="108" t="s">
        <v>287</v>
      </c>
      <c r="AD15" s="84">
        <v>18</v>
      </c>
      <c r="AE15" s="84" t="s">
        <v>299</v>
      </c>
      <c r="AF15" s="84" t="s">
        <v>300</v>
      </c>
      <c r="AG15" s="108" t="s">
        <v>375</v>
      </c>
      <c r="AH15" s="84" t="s">
        <v>302</v>
      </c>
      <c r="AI15" s="108" t="s">
        <v>371</v>
      </c>
      <c r="AJ15" s="84">
        <v>1540</v>
      </c>
      <c r="AK15" s="84">
        <v>1540</v>
      </c>
      <c r="AL15" s="108" t="s">
        <v>376</v>
      </c>
      <c r="AM15" s="84">
        <v>10240.32</v>
      </c>
      <c r="AN15" s="112">
        <v>3619.68</v>
      </c>
      <c r="AO15" s="112">
        <v>13860</v>
      </c>
      <c r="AP15" s="112">
        <v>12759.68</v>
      </c>
      <c r="AQ15" s="112">
        <v>1384.32</v>
      </c>
      <c r="AR15" s="112">
        <v>14144</v>
      </c>
      <c r="AS15" s="112">
        <v>0</v>
      </c>
      <c r="AT15" s="112">
        <v>0</v>
      </c>
      <c r="AU15" s="112">
        <v>0</v>
      </c>
      <c r="AV15" s="84">
        <v>9</v>
      </c>
      <c r="AW15" s="84"/>
      <c r="AX15" s="84"/>
      <c r="AY15" s="108"/>
      <c r="AZ15" s="84"/>
      <c r="BA15" s="84"/>
      <c r="BB15" s="84" t="s">
        <v>294</v>
      </c>
      <c r="BC15" s="84"/>
      <c r="BD15" s="108"/>
      <c r="BE15" s="84">
        <v>0</v>
      </c>
      <c r="BF15" s="38" t="s">
        <v>373</v>
      </c>
      <c r="BG15" s="84" t="s">
        <v>377</v>
      </c>
      <c r="BH15" s="114" t="s">
        <v>324</v>
      </c>
      <c r="BI15" s="38" t="s">
        <v>110</v>
      </c>
      <c r="BJ15" s="85">
        <v>45847</v>
      </c>
      <c r="BK15" s="84"/>
      <c r="BL15" s="38" t="s">
        <v>114</v>
      </c>
      <c r="BM15" s="115" t="s">
        <v>119</v>
      </c>
      <c r="BN15" s="116" t="s">
        <v>199</v>
      </c>
      <c r="BO15" s="84" t="s">
        <v>242</v>
      </c>
      <c r="BP15" s="84">
        <v>0</v>
      </c>
      <c r="BQ15" s="117"/>
      <c r="BR15" s="118" t="s">
        <v>325</v>
      </c>
    </row>
    <row r="16" spans="1:70" s="113" customFormat="1" ht="15" customHeight="1" x14ac:dyDescent="0.3">
      <c r="A16" s="84">
        <v>12</v>
      </c>
      <c r="B16" s="38" t="s">
        <v>246</v>
      </c>
      <c r="C16" s="38" t="s">
        <v>247</v>
      </c>
      <c r="D16" s="38" t="s">
        <v>248</v>
      </c>
      <c r="E16" s="38" t="s">
        <v>249</v>
      </c>
      <c r="F16" s="38" t="s">
        <v>250</v>
      </c>
      <c r="G16" s="84" t="s">
        <v>251</v>
      </c>
      <c r="H16" s="38" t="s">
        <v>252</v>
      </c>
      <c r="I16" s="84">
        <v>22512</v>
      </c>
      <c r="J16" s="38" t="s">
        <v>378</v>
      </c>
      <c r="K16" s="84">
        <v>22512</v>
      </c>
      <c r="L16" s="84" t="s">
        <v>269</v>
      </c>
      <c r="M16" s="38" t="s">
        <v>270</v>
      </c>
      <c r="N16" s="84">
        <v>32805</v>
      </c>
      <c r="O16" s="84" t="s">
        <v>379</v>
      </c>
      <c r="P16" s="84">
        <v>49972</v>
      </c>
      <c r="Q16" s="38" t="s">
        <v>380</v>
      </c>
      <c r="R16" s="38" t="s">
        <v>273</v>
      </c>
      <c r="S16" s="84" t="s">
        <v>381</v>
      </c>
      <c r="T16" s="84" t="s">
        <v>381</v>
      </c>
      <c r="U16" s="84" t="s">
        <v>345</v>
      </c>
      <c r="V16" s="84" t="s">
        <v>382</v>
      </c>
      <c r="W16" s="84">
        <v>541</v>
      </c>
      <c r="X16" s="38" t="s">
        <v>284</v>
      </c>
      <c r="Y16" s="84">
        <v>353688195</v>
      </c>
      <c r="Z16" s="38" t="s">
        <v>383</v>
      </c>
      <c r="AA16" s="108" t="s">
        <v>384</v>
      </c>
      <c r="AB16" s="84">
        <v>63000</v>
      </c>
      <c r="AC16" s="108" t="s">
        <v>385</v>
      </c>
      <c r="AD16" s="84">
        <v>24</v>
      </c>
      <c r="AE16" s="84" t="s">
        <v>386</v>
      </c>
      <c r="AF16" s="84" t="s">
        <v>331</v>
      </c>
      <c r="AG16" s="108" t="s">
        <v>387</v>
      </c>
      <c r="AH16" s="84" t="s">
        <v>333</v>
      </c>
      <c r="AI16" s="108" t="s">
        <v>388</v>
      </c>
      <c r="AJ16" s="84">
        <v>3360</v>
      </c>
      <c r="AK16" s="84">
        <v>3360</v>
      </c>
      <c r="AL16" s="108" t="s">
        <v>322</v>
      </c>
      <c r="AM16" s="84">
        <v>45951.42</v>
      </c>
      <c r="AN16" s="112">
        <v>17888.580000000002</v>
      </c>
      <c r="AO16" s="112">
        <v>63840</v>
      </c>
      <c r="AP16" s="112">
        <v>17048.580000000002</v>
      </c>
      <c r="AQ16" s="112">
        <v>1096.42</v>
      </c>
      <c r="AR16" s="112">
        <v>18145</v>
      </c>
      <c r="AS16" s="112">
        <v>0</v>
      </c>
      <c r="AT16" s="112">
        <v>0</v>
      </c>
      <c r="AU16" s="112">
        <v>0</v>
      </c>
      <c r="AV16" s="84">
        <v>19</v>
      </c>
      <c r="AW16" s="84"/>
      <c r="AX16" s="84"/>
      <c r="AY16" s="108"/>
      <c r="AZ16" s="84"/>
      <c r="BA16" s="84"/>
      <c r="BB16" s="84" t="s">
        <v>294</v>
      </c>
      <c r="BC16" s="84"/>
      <c r="BD16" s="108"/>
      <c r="BE16" s="84">
        <v>0</v>
      </c>
      <c r="BF16" s="38" t="s">
        <v>381</v>
      </c>
      <c r="BG16" s="84" t="s">
        <v>389</v>
      </c>
      <c r="BH16" s="114" t="s">
        <v>324</v>
      </c>
      <c r="BI16" s="38" t="s">
        <v>110</v>
      </c>
      <c r="BJ16" s="85">
        <v>45847</v>
      </c>
      <c r="BK16" s="84"/>
      <c r="BL16" s="38" t="s">
        <v>114</v>
      </c>
      <c r="BM16" s="115" t="s">
        <v>119</v>
      </c>
      <c r="BN16" s="116" t="s">
        <v>199</v>
      </c>
      <c r="BO16" s="84" t="s">
        <v>242</v>
      </c>
      <c r="BP16" s="84">
        <v>0</v>
      </c>
      <c r="BQ16" s="117"/>
      <c r="BR16" s="118" t="s">
        <v>325</v>
      </c>
    </row>
    <row r="17" spans="1:70" s="113" customFormat="1" ht="15" customHeight="1" x14ac:dyDescent="0.3">
      <c r="A17" s="84">
        <v>13</v>
      </c>
      <c r="B17" s="38" t="s">
        <v>246</v>
      </c>
      <c r="C17" s="38" t="s">
        <v>247</v>
      </c>
      <c r="D17" s="38" t="s">
        <v>248</v>
      </c>
      <c r="E17" s="38" t="s">
        <v>249</v>
      </c>
      <c r="F17" s="38" t="s">
        <v>250</v>
      </c>
      <c r="G17" s="84" t="s">
        <v>251</v>
      </c>
      <c r="H17" s="38" t="s">
        <v>252</v>
      </c>
      <c r="I17" s="84">
        <v>22512</v>
      </c>
      <c r="J17" s="38" t="s">
        <v>378</v>
      </c>
      <c r="K17" s="84">
        <v>22512</v>
      </c>
      <c r="L17" s="84" t="s">
        <v>269</v>
      </c>
      <c r="M17" s="38" t="s">
        <v>270</v>
      </c>
      <c r="N17" s="84">
        <v>32805</v>
      </c>
      <c r="O17" s="84" t="s">
        <v>379</v>
      </c>
      <c r="P17" s="84">
        <v>49972</v>
      </c>
      <c r="Q17" s="38" t="s">
        <v>380</v>
      </c>
      <c r="R17" s="38" t="s">
        <v>273</v>
      </c>
      <c r="S17" s="84" t="s">
        <v>390</v>
      </c>
      <c r="T17" s="84" t="s">
        <v>390</v>
      </c>
      <c r="U17" s="84" t="s">
        <v>275</v>
      </c>
      <c r="V17" s="84" t="s">
        <v>382</v>
      </c>
      <c r="W17" s="84">
        <v>0</v>
      </c>
      <c r="X17" s="38" t="s">
        <v>284</v>
      </c>
      <c r="Y17" s="84">
        <v>354810163</v>
      </c>
      <c r="Z17" s="38" t="s">
        <v>391</v>
      </c>
      <c r="AA17" s="108" t="s">
        <v>392</v>
      </c>
      <c r="AB17" s="84">
        <v>63000</v>
      </c>
      <c r="AC17" s="108" t="s">
        <v>385</v>
      </c>
      <c r="AD17" s="84">
        <v>24</v>
      </c>
      <c r="AE17" s="84" t="s">
        <v>386</v>
      </c>
      <c r="AF17" s="84" t="s">
        <v>331</v>
      </c>
      <c r="AG17" s="108" t="s">
        <v>393</v>
      </c>
      <c r="AH17" s="84" t="s">
        <v>333</v>
      </c>
      <c r="AI17" s="108" t="s">
        <v>394</v>
      </c>
      <c r="AJ17" s="84">
        <v>3360</v>
      </c>
      <c r="AK17" s="84">
        <v>3360</v>
      </c>
      <c r="AL17" s="108" t="s">
        <v>322</v>
      </c>
      <c r="AM17" s="84">
        <v>40541.46</v>
      </c>
      <c r="AN17" s="112">
        <v>16578.54</v>
      </c>
      <c r="AO17" s="112">
        <v>57120</v>
      </c>
      <c r="AP17" s="112">
        <v>22458.54</v>
      </c>
      <c r="AQ17" s="112">
        <v>1918.46</v>
      </c>
      <c r="AR17" s="112">
        <v>24377</v>
      </c>
      <c r="AS17" s="112">
        <v>0</v>
      </c>
      <c r="AT17" s="112">
        <v>0</v>
      </c>
      <c r="AU17" s="112">
        <v>0</v>
      </c>
      <c r="AV17" s="84">
        <v>17</v>
      </c>
      <c r="AW17" s="84"/>
      <c r="AX17" s="84"/>
      <c r="AY17" s="108"/>
      <c r="AZ17" s="84"/>
      <c r="BA17" s="84"/>
      <c r="BB17" s="84" t="s">
        <v>294</v>
      </c>
      <c r="BC17" s="84"/>
      <c r="BD17" s="108"/>
      <c r="BE17" s="84">
        <v>0</v>
      </c>
      <c r="BF17" s="38" t="s">
        <v>390</v>
      </c>
      <c r="BG17" s="84" t="s">
        <v>395</v>
      </c>
      <c r="BH17" s="114" t="s">
        <v>324</v>
      </c>
      <c r="BI17" s="38" t="s">
        <v>110</v>
      </c>
      <c r="BJ17" s="85">
        <v>45847</v>
      </c>
      <c r="BK17" s="84"/>
      <c r="BL17" s="38" t="s">
        <v>114</v>
      </c>
      <c r="BM17" s="115" t="s">
        <v>119</v>
      </c>
      <c r="BN17" s="116" t="s">
        <v>199</v>
      </c>
      <c r="BO17" s="84" t="s">
        <v>242</v>
      </c>
      <c r="BP17" s="84">
        <v>0</v>
      </c>
      <c r="BQ17" s="117"/>
      <c r="BR17" s="118" t="s">
        <v>325</v>
      </c>
    </row>
    <row r="18" spans="1:70" s="113" customFormat="1" ht="15" customHeight="1" x14ac:dyDescent="0.3">
      <c r="A18" s="84">
        <v>14</v>
      </c>
      <c r="B18" s="38" t="s">
        <v>246</v>
      </c>
      <c r="C18" s="38" t="s">
        <v>247</v>
      </c>
      <c r="D18" s="38" t="s">
        <v>248</v>
      </c>
      <c r="E18" s="38" t="s">
        <v>249</v>
      </c>
      <c r="F18" s="38" t="s">
        <v>250</v>
      </c>
      <c r="G18" s="84" t="s">
        <v>251</v>
      </c>
      <c r="H18" s="38" t="s">
        <v>252</v>
      </c>
      <c r="I18" s="84">
        <v>22512</v>
      </c>
      <c r="J18" s="38" t="s">
        <v>378</v>
      </c>
      <c r="K18" s="84">
        <v>22512</v>
      </c>
      <c r="L18" s="84" t="s">
        <v>269</v>
      </c>
      <c r="M18" s="38" t="s">
        <v>270</v>
      </c>
      <c r="N18" s="84">
        <v>32805</v>
      </c>
      <c r="O18" s="84" t="s">
        <v>379</v>
      </c>
      <c r="P18" s="84">
        <v>49972</v>
      </c>
      <c r="Q18" s="38" t="s">
        <v>380</v>
      </c>
      <c r="R18" s="38" t="s">
        <v>273</v>
      </c>
      <c r="S18" s="84" t="s">
        <v>396</v>
      </c>
      <c r="T18" s="84" t="s">
        <v>396</v>
      </c>
      <c r="U18" s="84" t="s">
        <v>275</v>
      </c>
      <c r="V18" s="84" t="s">
        <v>382</v>
      </c>
      <c r="W18" s="84">
        <v>0</v>
      </c>
      <c r="X18" s="38" t="s">
        <v>397</v>
      </c>
      <c r="Y18" s="84">
        <v>354834745</v>
      </c>
      <c r="Z18" s="38" t="s">
        <v>398</v>
      </c>
      <c r="AA18" s="108" t="s">
        <v>392</v>
      </c>
      <c r="AB18" s="84">
        <v>63000</v>
      </c>
      <c r="AC18" s="108" t="s">
        <v>385</v>
      </c>
      <c r="AD18" s="84">
        <v>24</v>
      </c>
      <c r="AE18" s="84" t="s">
        <v>386</v>
      </c>
      <c r="AF18" s="84" t="s">
        <v>300</v>
      </c>
      <c r="AG18" s="108" t="s">
        <v>387</v>
      </c>
      <c r="AH18" s="84" t="s">
        <v>291</v>
      </c>
      <c r="AI18" s="108" t="s">
        <v>394</v>
      </c>
      <c r="AJ18" s="84">
        <v>3360</v>
      </c>
      <c r="AK18" s="84">
        <v>3360</v>
      </c>
      <c r="AL18" s="108" t="s">
        <v>322</v>
      </c>
      <c r="AM18" s="84">
        <v>40541.46</v>
      </c>
      <c r="AN18" s="112">
        <v>16578.54</v>
      </c>
      <c r="AO18" s="112">
        <v>57120</v>
      </c>
      <c r="AP18" s="112">
        <v>22458.54</v>
      </c>
      <c r="AQ18" s="112">
        <v>1918.46</v>
      </c>
      <c r="AR18" s="112">
        <v>24377</v>
      </c>
      <c r="AS18" s="112">
        <v>0</v>
      </c>
      <c r="AT18" s="112">
        <v>0</v>
      </c>
      <c r="AU18" s="112">
        <v>0</v>
      </c>
      <c r="AV18" s="84">
        <v>17</v>
      </c>
      <c r="AW18" s="84"/>
      <c r="AX18" s="84"/>
      <c r="AY18" s="108"/>
      <c r="AZ18" s="84"/>
      <c r="BA18" s="84"/>
      <c r="BB18" s="84" t="s">
        <v>294</v>
      </c>
      <c r="BC18" s="84"/>
      <c r="BD18" s="108"/>
      <c r="BE18" s="84">
        <v>0</v>
      </c>
      <c r="BF18" s="38" t="s">
        <v>396</v>
      </c>
      <c r="BG18" s="84" t="s">
        <v>399</v>
      </c>
      <c r="BH18" s="114" t="s">
        <v>324</v>
      </c>
      <c r="BI18" s="38" t="s">
        <v>110</v>
      </c>
      <c r="BJ18" s="85">
        <v>45847</v>
      </c>
      <c r="BK18" s="84"/>
      <c r="BL18" s="38" t="s">
        <v>114</v>
      </c>
      <c r="BM18" s="115" t="s">
        <v>119</v>
      </c>
      <c r="BN18" s="116" t="s">
        <v>199</v>
      </c>
      <c r="BO18" s="84" t="s">
        <v>242</v>
      </c>
      <c r="BP18" s="84">
        <v>0</v>
      </c>
      <c r="BQ18" s="117"/>
      <c r="BR18" s="118" t="s">
        <v>325</v>
      </c>
    </row>
    <row r="19" spans="1:70" s="113" customFormat="1" ht="15" customHeight="1" x14ac:dyDescent="0.3">
      <c r="A19" s="84">
        <v>15</v>
      </c>
      <c r="B19" s="38" t="s">
        <v>246</v>
      </c>
      <c r="C19" s="38" t="s">
        <v>247</v>
      </c>
      <c r="D19" s="38" t="s">
        <v>248</v>
      </c>
      <c r="E19" s="38" t="s">
        <v>249</v>
      </c>
      <c r="F19" s="38" t="s">
        <v>250</v>
      </c>
      <c r="G19" s="84" t="s">
        <v>251</v>
      </c>
      <c r="H19" s="38" t="s">
        <v>252</v>
      </c>
      <c r="I19" s="84">
        <v>22512</v>
      </c>
      <c r="J19" s="38" t="s">
        <v>378</v>
      </c>
      <c r="K19" s="84">
        <v>22512</v>
      </c>
      <c r="L19" s="84" t="s">
        <v>269</v>
      </c>
      <c r="M19" s="38" t="s">
        <v>270</v>
      </c>
      <c r="N19" s="84">
        <v>32940</v>
      </c>
      <c r="O19" s="84" t="s">
        <v>400</v>
      </c>
      <c r="P19" s="84">
        <v>50123</v>
      </c>
      <c r="Q19" s="38" t="s">
        <v>401</v>
      </c>
      <c r="R19" s="38" t="s">
        <v>273</v>
      </c>
      <c r="S19" s="84" t="s">
        <v>402</v>
      </c>
      <c r="T19" s="84" t="s">
        <v>402</v>
      </c>
      <c r="U19" s="84" t="s">
        <v>275</v>
      </c>
      <c r="V19" s="84" t="s">
        <v>276</v>
      </c>
      <c r="W19" s="84">
        <v>0</v>
      </c>
      <c r="X19" s="38" t="s">
        <v>403</v>
      </c>
      <c r="Y19" s="84">
        <v>357158918</v>
      </c>
      <c r="Z19" s="38" t="s">
        <v>364</v>
      </c>
      <c r="AA19" s="108" t="s">
        <v>357</v>
      </c>
      <c r="AB19" s="84">
        <v>63000</v>
      </c>
      <c r="AC19" s="108" t="s">
        <v>385</v>
      </c>
      <c r="AD19" s="84">
        <v>24</v>
      </c>
      <c r="AE19" s="84" t="s">
        <v>404</v>
      </c>
      <c r="AF19" s="84" t="s">
        <v>289</v>
      </c>
      <c r="AG19" s="108" t="s">
        <v>405</v>
      </c>
      <c r="AH19" s="84" t="s">
        <v>291</v>
      </c>
      <c r="AI19" s="108" t="s">
        <v>406</v>
      </c>
      <c r="AJ19" s="84">
        <v>3360</v>
      </c>
      <c r="AK19" s="84">
        <v>3360</v>
      </c>
      <c r="AL19" s="108" t="s">
        <v>322</v>
      </c>
      <c r="AM19" s="84">
        <v>29979.58</v>
      </c>
      <c r="AN19" s="112">
        <v>13700.42</v>
      </c>
      <c r="AO19" s="112">
        <v>43680</v>
      </c>
      <c r="AP19" s="112">
        <v>33020.42</v>
      </c>
      <c r="AQ19" s="112">
        <v>4221.58</v>
      </c>
      <c r="AR19" s="112">
        <v>37242</v>
      </c>
      <c r="AS19" s="112">
        <v>0</v>
      </c>
      <c r="AT19" s="112">
        <v>0</v>
      </c>
      <c r="AU19" s="112">
        <v>0</v>
      </c>
      <c r="AV19" s="84">
        <v>13</v>
      </c>
      <c r="AW19" s="84"/>
      <c r="AX19" s="84"/>
      <c r="AY19" s="108"/>
      <c r="AZ19" s="84"/>
      <c r="BA19" s="84"/>
      <c r="BB19" s="84" t="s">
        <v>294</v>
      </c>
      <c r="BC19" s="84"/>
      <c r="BD19" s="108"/>
      <c r="BE19" s="84">
        <v>0</v>
      </c>
      <c r="BF19" s="38" t="s">
        <v>402</v>
      </c>
      <c r="BG19" s="84" t="s">
        <v>407</v>
      </c>
      <c r="BH19" s="114" t="s">
        <v>324</v>
      </c>
      <c r="BI19" s="38" t="s">
        <v>110</v>
      </c>
      <c r="BJ19" s="85">
        <v>45847</v>
      </c>
      <c r="BK19" s="84"/>
      <c r="BL19" s="38" t="s">
        <v>114</v>
      </c>
      <c r="BM19" s="115" t="s">
        <v>119</v>
      </c>
      <c r="BN19" s="116" t="s">
        <v>199</v>
      </c>
      <c r="BO19" s="84" t="s">
        <v>242</v>
      </c>
      <c r="BP19" s="84">
        <v>0</v>
      </c>
      <c r="BQ19" s="117"/>
      <c r="BR19" s="118" t="s">
        <v>325</v>
      </c>
    </row>
    <row r="20" spans="1:70" s="113" customFormat="1" ht="15" customHeight="1" x14ac:dyDescent="0.3">
      <c r="A20" s="84">
        <v>16</v>
      </c>
      <c r="B20" s="38" t="s">
        <v>246</v>
      </c>
      <c r="C20" s="38" t="s">
        <v>247</v>
      </c>
      <c r="D20" s="38" t="s">
        <v>248</v>
      </c>
      <c r="E20" s="38" t="s">
        <v>249</v>
      </c>
      <c r="F20" s="38" t="s">
        <v>250</v>
      </c>
      <c r="G20" s="84" t="s">
        <v>251</v>
      </c>
      <c r="H20" s="38" t="s">
        <v>252</v>
      </c>
      <c r="I20" s="84">
        <v>172896</v>
      </c>
      <c r="J20" s="38" t="s">
        <v>408</v>
      </c>
      <c r="K20" s="84">
        <v>172896</v>
      </c>
      <c r="L20" s="84" t="s">
        <v>409</v>
      </c>
      <c r="M20" s="38" t="s">
        <v>410</v>
      </c>
      <c r="N20" s="84">
        <v>32729</v>
      </c>
      <c r="O20" s="84" t="s">
        <v>411</v>
      </c>
      <c r="P20" s="84">
        <v>49882</v>
      </c>
      <c r="Q20" s="38" t="s">
        <v>412</v>
      </c>
      <c r="R20" s="38" t="s">
        <v>273</v>
      </c>
      <c r="S20" s="84" t="s">
        <v>413</v>
      </c>
      <c r="T20" s="84" t="s">
        <v>413</v>
      </c>
      <c r="U20" s="84" t="s">
        <v>414</v>
      </c>
      <c r="V20" s="84" t="s">
        <v>276</v>
      </c>
      <c r="W20" s="84">
        <v>541</v>
      </c>
      <c r="X20" s="38" t="s">
        <v>284</v>
      </c>
      <c r="Y20" s="84">
        <v>352807942</v>
      </c>
      <c r="Z20" s="38" t="s">
        <v>415</v>
      </c>
      <c r="AA20" s="108" t="s">
        <v>416</v>
      </c>
      <c r="AB20" s="84">
        <v>51000</v>
      </c>
      <c r="AC20" s="108" t="s">
        <v>298</v>
      </c>
      <c r="AD20" s="84">
        <v>24</v>
      </c>
      <c r="AE20" s="84" t="s">
        <v>386</v>
      </c>
      <c r="AF20" s="84" t="s">
        <v>331</v>
      </c>
      <c r="AG20" s="108" t="s">
        <v>417</v>
      </c>
      <c r="AH20" s="84" t="s">
        <v>333</v>
      </c>
      <c r="AI20" s="108" t="s">
        <v>334</v>
      </c>
      <c r="AJ20" s="84">
        <v>2720</v>
      </c>
      <c r="AK20" s="84">
        <v>2720</v>
      </c>
      <c r="AL20" s="108" t="s">
        <v>340</v>
      </c>
      <c r="AM20" s="84">
        <v>45657.03</v>
      </c>
      <c r="AN20" s="112">
        <v>14182.97</v>
      </c>
      <c r="AO20" s="112">
        <v>59840</v>
      </c>
      <c r="AP20" s="112">
        <v>5342.97</v>
      </c>
      <c r="AQ20" s="112">
        <v>181.03</v>
      </c>
      <c r="AR20" s="112">
        <v>5524</v>
      </c>
      <c r="AS20" s="112">
        <v>0</v>
      </c>
      <c r="AT20" s="112">
        <v>0</v>
      </c>
      <c r="AU20" s="112">
        <v>0</v>
      </c>
      <c r="AV20" s="84">
        <v>22</v>
      </c>
      <c r="AW20" s="84"/>
      <c r="AX20" s="84"/>
      <c r="AY20" s="108"/>
      <c r="AZ20" s="84"/>
      <c r="BA20" s="84"/>
      <c r="BB20" s="84" t="s">
        <v>294</v>
      </c>
      <c r="BC20" s="84"/>
      <c r="BD20" s="108"/>
      <c r="BE20" s="84">
        <v>0</v>
      </c>
      <c r="BF20" s="38" t="s">
        <v>413</v>
      </c>
      <c r="BG20" s="84" t="s">
        <v>418</v>
      </c>
      <c r="BH20" s="114" t="s">
        <v>324</v>
      </c>
      <c r="BI20" s="38" t="s">
        <v>110</v>
      </c>
      <c r="BJ20" s="85">
        <v>45850</v>
      </c>
      <c r="BK20" s="84"/>
      <c r="BL20" s="38" t="s">
        <v>114</v>
      </c>
      <c r="BM20" s="115" t="s">
        <v>119</v>
      </c>
      <c r="BN20" s="116" t="s">
        <v>199</v>
      </c>
      <c r="BO20" s="84" t="s">
        <v>242</v>
      </c>
      <c r="BP20" s="84">
        <v>0</v>
      </c>
      <c r="BQ20" s="117"/>
      <c r="BR20" s="118" t="s">
        <v>325</v>
      </c>
    </row>
    <row r="21" spans="1:70" s="113" customFormat="1" ht="15" customHeight="1" x14ac:dyDescent="0.3">
      <c r="A21" s="84">
        <v>17</v>
      </c>
      <c r="B21" s="38" t="s">
        <v>246</v>
      </c>
      <c r="C21" s="38" t="s">
        <v>247</v>
      </c>
      <c r="D21" s="38" t="s">
        <v>248</v>
      </c>
      <c r="E21" s="38" t="s">
        <v>249</v>
      </c>
      <c r="F21" s="38" t="s">
        <v>250</v>
      </c>
      <c r="G21" s="84" t="s">
        <v>251</v>
      </c>
      <c r="H21" s="38" t="s">
        <v>252</v>
      </c>
      <c r="I21" s="84">
        <v>172896</v>
      </c>
      <c r="J21" s="38" t="s">
        <v>408</v>
      </c>
      <c r="K21" s="84">
        <v>172896</v>
      </c>
      <c r="L21" s="84" t="s">
        <v>269</v>
      </c>
      <c r="M21" s="38" t="s">
        <v>270</v>
      </c>
      <c r="N21" s="84">
        <v>433938</v>
      </c>
      <c r="O21" s="84" t="s">
        <v>419</v>
      </c>
      <c r="P21" s="84">
        <v>679477</v>
      </c>
      <c r="Q21" s="38" t="s">
        <v>420</v>
      </c>
      <c r="R21" s="38" t="s">
        <v>273</v>
      </c>
      <c r="S21" s="84" t="s">
        <v>421</v>
      </c>
      <c r="T21" s="84" t="s">
        <v>421</v>
      </c>
      <c r="U21" s="84" t="s">
        <v>414</v>
      </c>
      <c r="V21" s="84" t="s">
        <v>276</v>
      </c>
      <c r="W21" s="84">
        <v>541</v>
      </c>
      <c r="X21" s="38" t="s">
        <v>284</v>
      </c>
      <c r="Y21" s="84">
        <v>353071229</v>
      </c>
      <c r="Z21" s="38" t="s">
        <v>422</v>
      </c>
      <c r="AA21" s="108" t="s">
        <v>423</v>
      </c>
      <c r="AB21" s="84">
        <v>42000</v>
      </c>
      <c r="AC21" s="108" t="s">
        <v>424</v>
      </c>
      <c r="AD21" s="84">
        <v>24</v>
      </c>
      <c r="AE21" s="84" t="s">
        <v>318</v>
      </c>
      <c r="AF21" s="84" t="s">
        <v>319</v>
      </c>
      <c r="AG21" s="108" t="s">
        <v>425</v>
      </c>
      <c r="AH21" s="84" t="s">
        <v>302</v>
      </c>
      <c r="AI21" s="108" t="s">
        <v>426</v>
      </c>
      <c r="AJ21" s="84">
        <v>2240</v>
      </c>
      <c r="AK21" s="84">
        <v>2240</v>
      </c>
      <c r="AL21" s="108" t="s">
        <v>427</v>
      </c>
      <c r="AM21" s="84">
        <v>34664.15</v>
      </c>
      <c r="AN21" s="112">
        <v>12375.85</v>
      </c>
      <c r="AO21" s="112">
        <v>47040</v>
      </c>
      <c r="AP21" s="112">
        <v>7335.85</v>
      </c>
      <c r="AQ21" s="112">
        <v>352.15</v>
      </c>
      <c r="AR21" s="112">
        <v>7688</v>
      </c>
      <c r="AS21" s="112">
        <v>0</v>
      </c>
      <c r="AT21" s="112">
        <v>0</v>
      </c>
      <c r="AU21" s="112">
        <v>0</v>
      </c>
      <c r="AV21" s="84">
        <v>21</v>
      </c>
      <c r="AW21" s="84"/>
      <c r="AX21" s="84"/>
      <c r="AY21" s="108"/>
      <c r="AZ21" s="84"/>
      <c r="BA21" s="84"/>
      <c r="BB21" s="84" t="s">
        <v>294</v>
      </c>
      <c r="BC21" s="84"/>
      <c r="BD21" s="108"/>
      <c r="BE21" s="84">
        <v>0</v>
      </c>
      <c r="BF21" s="38" t="s">
        <v>421</v>
      </c>
      <c r="BG21" s="84" t="s">
        <v>428</v>
      </c>
      <c r="BH21" s="114" t="s">
        <v>324</v>
      </c>
      <c r="BI21" s="38" t="s">
        <v>110</v>
      </c>
      <c r="BJ21" s="85">
        <v>45850</v>
      </c>
      <c r="BK21" s="84"/>
      <c r="BL21" s="38" t="s">
        <v>114</v>
      </c>
      <c r="BM21" s="115" t="s">
        <v>119</v>
      </c>
      <c r="BN21" s="116" t="s">
        <v>199</v>
      </c>
      <c r="BO21" s="84" t="s">
        <v>242</v>
      </c>
      <c r="BP21" s="84">
        <v>0</v>
      </c>
      <c r="BQ21" s="117"/>
      <c r="BR21" s="118" t="s">
        <v>325</v>
      </c>
    </row>
    <row r="22" spans="1:70" s="113" customFormat="1" ht="15" customHeight="1" x14ac:dyDescent="0.3">
      <c r="A22" s="84">
        <v>18</v>
      </c>
      <c r="B22" s="38" t="s">
        <v>246</v>
      </c>
      <c r="C22" s="38" t="s">
        <v>247</v>
      </c>
      <c r="D22" s="38" t="s">
        <v>248</v>
      </c>
      <c r="E22" s="38" t="s">
        <v>249</v>
      </c>
      <c r="F22" s="38" t="s">
        <v>250</v>
      </c>
      <c r="G22" s="84" t="s">
        <v>251</v>
      </c>
      <c r="H22" s="38" t="s">
        <v>252</v>
      </c>
      <c r="I22" s="84">
        <v>172896</v>
      </c>
      <c r="J22" s="38" t="s">
        <v>408</v>
      </c>
      <c r="K22" s="84">
        <v>172896</v>
      </c>
      <c r="L22" s="84" t="s">
        <v>409</v>
      </c>
      <c r="M22" s="38" t="s">
        <v>410</v>
      </c>
      <c r="N22" s="84">
        <v>32729</v>
      </c>
      <c r="O22" s="84" t="s">
        <v>411</v>
      </c>
      <c r="P22" s="84">
        <v>686951</v>
      </c>
      <c r="Q22" s="38" t="s">
        <v>429</v>
      </c>
      <c r="R22" s="38" t="s">
        <v>273</v>
      </c>
      <c r="S22" s="84" t="s">
        <v>430</v>
      </c>
      <c r="T22" s="84" t="s">
        <v>430</v>
      </c>
      <c r="U22" s="84" t="s">
        <v>275</v>
      </c>
      <c r="V22" s="84" t="s">
        <v>276</v>
      </c>
      <c r="W22" s="84">
        <v>541</v>
      </c>
      <c r="X22" s="38" t="s">
        <v>284</v>
      </c>
      <c r="Y22" s="84">
        <v>353286313</v>
      </c>
      <c r="Z22" s="38" t="s">
        <v>431</v>
      </c>
      <c r="AA22" s="108" t="s">
        <v>432</v>
      </c>
      <c r="AB22" s="84">
        <v>42000</v>
      </c>
      <c r="AC22" s="108" t="s">
        <v>298</v>
      </c>
      <c r="AD22" s="84">
        <v>24</v>
      </c>
      <c r="AE22" s="84" t="s">
        <v>318</v>
      </c>
      <c r="AF22" s="84" t="s">
        <v>319</v>
      </c>
      <c r="AG22" s="108" t="s">
        <v>433</v>
      </c>
      <c r="AH22" s="84" t="s">
        <v>302</v>
      </c>
      <c r="AI22" s="108" t="s">
        <v>434</v>
      </c>
      <c r="AJ22" s="84">
        <v>2240</v>
      </c>
      <c r="AK22" s="84">
        <v>2240</v>
      </c>
      <c r="AL22" s="108" t="s">
        <v>435</v>
      </c>
      <c r="AM22" s="84">
        <v>35871.4</v>
      </c>
      <c r="AN22" s="112">
        <v>11168.6</v>
      </c>
      <c r="AO22" s="112">
        <v>47040</v>
      </c>
      <c r="AP22" s="112">
        <v>6128.6</v>
      </c>
      <c r="AQ22" s="112">
        <v>260.39999999999998</v>
      </c>
      <c r="AR22" s="112">
        <v>6389</v>
      </c>
      <c r="AS22" s="112">
        <v>0</v>
      </c>
      <c r="AT22" s="112">
        <v>0</v>
      </c>
      <c r="AU22" s="112">
        <v>0</v>
      </c>
      <c r="AV22" s="84">
        <v>21</v>
      </c>
      <c r="AW22" s="84"/>
      <c r="AX22" s="84"/>
      <c r="AY22" s="108"/>
      <c r="AZ22" s="84"/>
      <c r="BA22" s="84"/>
      <c r="BB22" s="84" t="s">
        <v>294</v>
      </c>
      <c r="BC22" s="84"/>
      <c r="BD22" s="108"/>
      <c r="BE22" s="84">
        <v>0</v>
      </c>
      <c r="BF22" s="38" t="s">
        <v>430</v>
      </c>
      <c r="BG22" s="84" t="s">
        <v>436</v>
      </c>
      <c r="BH22" s="114" t="s">
        <v>324</v>
      </c>
      <c r="BI22" s="38" t="s">
        <v>110</v>
      </c>
      <c r="BJ22" s="85">
        <v>45850</v>
      </c>
      <c r="BK22" s="84"/>
      <c r="BL22" s="38" t="s">
        <v>114</v>
      </c>
      <c r="BM22" s="115" t="s">
        <v>119</v>
      </c>
      <c r="BN22" s="116" t="s">
        <v>199</v>
      </c>
      <c r="BO22" s="84" t="s">
        <v>242</v>
      </c>
      <c r="BP22" s="84">
        <v>0</v>
      </c>
      <c r="BQ22" s="117"/>
      <c r="BR22" s="118" t="s">
        <v>325</v>
      </c>
    </row>
    <row r="23" spans="1:70" s="113" customFormat="1" ht="15" customHeight="1" x14ac:dyDescent="0.3">
      <c r="A23" s="84">
        <v>19</v>
      </c>
      <c r="B23" s="38" t="s">
        <v>246</v>
      </c>
      <c r="C23" s="38" t="s">
        <v>247</v>
      </c>
      <c r="D23" s="38" t="s">
        <v>248</v>
      </c>
      <c r="E23" s="38" t="s">
        <v>249</v>
      </c>
      <c r="F23" s="38" t="s">
        <v>250</v>
      </c>
      <c r="G23" s="84" t="s">
        <v>251</v>
      </c>
      <c r="H23" s="38" t="s">
        <v>252</v>
      </c>
      <c r="I23" s="84">
        <v>172896</v>
      </c>
      <c r="J23" s="38" t="s">
        <v>408</v>
      </c>
      <c r="K23" s="84">
        <v>172896</v>
      </c>
      <c r="L23" s="84" t="s">
        <v>269</v>
      </c>
      <c r="M23" s="38" t="s">
        <v>270</v>
      </c>
      <c r="N23" s="84">
        <v>460745</v>
      </c>
      <c r="O23" s="84" t="s">
        <v>437</v>
      </c>
      <c r="P23" s="84">
        <v>706953</v>
      </c>
      <c r="Q23" s="38" t="s">
        <v>438</v>
      </c>
      <c r="R23" s="38" t="s">
        <v>273</v>
      </c>
      <c r="S23" s="84" t="s">
        <v>439</v>
      </c>
      <c r="T23" s="84" t="s">
        <v>439</v>
      </c>
      <c r="U23" s="84" t="s">
        <v>275</v>
      </c>
      <c r="V23" s="84" t="s">
        <v>276</v>
      </c>
      <c r="W23" s="84">
        <v>541</v>
      </c>
      <c r="X23" s="38" t="s">
        <v>315</v>
      </c>
      <c r="Y23" s="84">
        <v>353564395</v>
      </c>
      <c r="Z23" s="38" t="s">
        <v>440</v>
      </c>
      <c r="AA23" s="108" t="s">
        <v>441</v>
      </c>
      <c r="AB23" s="84">
        <v>42000</v>
      </c>
      <c r="AC23" s="108" t="s">
        <v>385</v>
      </c>
      <c r="AD23" s="84">
        <v>24</v>
      </c>
      <c r="AE23" s="84" t="s">
        <v>318</v>
      </c>
      <c r="AF23" s="84" t="s">
        <v>319</v>
      </c>
      <c r="AG23" s="108" t="s">
        <v>442</v>
      </c>
      <c r="AH23" s="84" t="s">
        <v>302</v>
      </c>
      <c r="AI23" s="108" t="s">
        <v>443</v>
      </c>
      <c r="AJ23" s="84">
        <v>2240</v>
      </c>
      <c r="AK23" s="84">
        <v>2240</v>
      </c>
      <c r="AL23" s="108" t="s">
        <v>322</v>
      </c>
      <c r="AM23" s="84">
        <v>33599.599999999999</v>
      </c>
      <c r="AN23" s="112">
        <v>11200.4</v>
      </c>
      <c r="AO23" s="112">
        <v>44800</v>
      </c>
      <c r="AP23" s="112">
        <v>8400.4</v>
      </c>
      <c r="AQ23" s="112">
        <v>423.6</v>
      </c>
      <c r="AR23" s="112">
        <v>8824</v>
      </c>
      <c r="AS23" s="112">
        <v>0</v>
      </c>
      <c r="AT23" s="112">
        <v>0</v>
      </c>
      <c r="AU23" s="112">
        <v>0</v>
      </c>
      <c r="AV23" s="84">
        <v>20</v>
      </c>
      <c r="AW23" s="84"/>
      <c r="AX23" s="84"/>
      <c r="AY23" s="108"/>
      <c r="AZ23" s="84"/>
      <c r="BA23" s="84"/>
      <c r="BB23" s="84" t="s">
        <v>294</v>
      </c>
      <c r="BC23" s="84"/>
      <c r="BD23" s="108"/>
      <c r="BE23" s="84">
        <v>0</v>
      </c>
      <c r="BF23" s="38" t="s">
        <v>439</v>
      </c>
      <c r="BG23" s="84" t="s">
        <v>444</v>
      </c>
      <c r="BH23" s="114" t="s">
        <v>324</v>
      </c>
      <c r="BI23" s="38" t="s">
        <v>110</v>
      </c>
      <c r="BJ23" s="85">
        <v>45850</v>
      </c>
      <c r="BK23" s="84"/>
      <c r="BL23" s="38" t="s">
        <v>114</v>
      </c>
      <c r="BM23" s="115" t="s">
        <v>119</v>
      </c>
      <c r="BN23" s="116" t="s">
        <v>199</v>
      </c>
      <c r="BO23" s="84" t="s">
        <v>242</v>
      </c>
      <c r="BP23" s="84">
        <v>0</v>
      </c>
      <c r="BQ23" s="117"/>
      <c r="BR23" s="118" t="s">
        <v>325</v>
      </c>
    </row>
    <row r="24" spans="1:70" s="113" customFormat="1" ht="15" customHeight="1" x14ac:dyDescent="0.3">
      <c r="A24" s="84">
        <v>20</v>
      </c>
      <c r="B24" s="38" t="s">
        <v>246</v>
      </c>
      <c r="C24" s="38" t="s">
        <v>247</v>
      </c>
      <c r="D24" s="38" t="s">
        <v>248</v>
      </c>
      <c r="E24" s="38" t="s">
        <v>249</v>
      </c>
      <c r="F24" s="38" t="s">
        <v>250</v>
      </c>
      <c r="G24" s="84" t="s">
        <v>251</v>
      </c>
      <c r="H24" s="38" t="s">
        <v>252</v>
      </c>
      <c r="I24" s="84">
        <v>172896</v>
      </c>
      <c r="J24" s="38" t="s">
        <v>408</v>
      </c>
      <c r="K24" s="84">
        <v>172896</v>
      </c>
      <c r="L24" s="84" t="s">
        <v>269</v>
      </c>
      <c r="M24" s="38" t="s">
        <v>270</v>
      </c>
      <c r="N24" s="84">
        <v>460745</v>
      </c>
      <c r="O24" s="84" t="s">
        <v>437</v>
      </c>
      <c r="P24" s="84">
        <v>706953</v>
      </c>
      <c r="Q24" s="38" t="s">
        <v>438</v>
      </c>
      <c r="R24" s="38" t="s">
        <v>273</v>
      </c>
      <c r="S24" s="84" t="s">
        <v>445</v>
      </c>
      <c r="T24" s="84" t="s">
        <v>445</v>
      </c>
      <c r="U24" s="84" t="s">
        <v>275</v>
      </c>
      <c r="V24" s="84" t="s">
        <v>276</v>
      </c>
      <c r="W24" s="84">
        <v>541</v>
      </c>
      <c r="X24" s="38" t="s">
        <v>315</v>
      </c>
      <c r="Y24" s="84">
        <v>353564504</v>
      </c>
      <c r="Z24" s="38" t="s">
        <v>446</v>
      </c>
      <c r="AA24" s="108" t="s">
        <v>441</v>
      </c>
      <c r="AB24" s="84">
        <v>42000</v>
      </c>
      <c r="AC24" s="108" t="s">
        <v>385</v>
      </c>
      <c r="AD24" s="84">
        <v>24</v>
      </c>
      <c r="AE24" s="84" t="s">
        <v>318</v>
      </c>
      <c r="AF24" s="84" t="s">
        <v>319</v>
      </c>
      <c r="AG24" s="108" t="s">
        <v>442</v>
      </c>
      <c r="AH24" s="84" t="s">
        <v>302</v>
      </c>
      <c r="AI24" s="108" t="s">
        <v>443</v>
      </c>
      <c r="AJ24" s="84">
        <v>2240</v>
      </c>
      <c r="AK24" s="84">
        <v>2240</v>
      </c>
      <c r="AL24" s="108" t="s">
        <v>322</v>
      </c>
      <c r="AM24" s="84">
        <v>33599.599999999999</v>
      </c>
      <c r="AN24" s="112">
        <v>11200.4</v>
      </c>
      <c r="AO24" s="112">
        <v>44800</v>
      </c>
      <c r="AP24" s="112">
        <v>8400.4</v>
      </c>
      <c r="AQ24" s="112">
        <v>423.6</v>
      </c>
      <c r="AR24" s="112">
        <v>8824</v>
      </c>
      <c r="AS24" s="112">
        <v>0</v>
      </c>
      <c r="AT24" s="112">
        <v>0</v>
      </c>
      <c r="AU24" s="112">
        <v>0</v>
      </c>
      <c r="AV24" s="84">
        <v>20</v>
      </c>
      <c r="AW24" s="84"/>
      <c r="AX24" s="84"/>
      <c r="AY24" s="108"/>
      <c r="AZ24" s="84"/>
      <c r="BA24" s="84"/>
      <c r="BB24" s="84" t="s">
        <v>294</v>
      </c>
      <c r="BC24" s="84"/>
      <c r="BD24" s="108"/>
      <c r="BE24" s="84">
        <v>0</v>
      </c>
      <c r="BF24" s="38" t="s">
        <v>445</v>
      </c>
      <c r="BG24" s="84" t="s">
        <v>447</v>
      </c>
      <c r="BH24" s="114" t="s">
        <v>324</v>
      </c>
      <c r="BI24" s="38" t="s">
        <v>110</v>
      </c>
      <c r="BJ24" s="85">
        <v>45850</v>
      </c>
      <c r="BK24" s="84"/>
      <c r="BL24" s="38" t="s">
        <v>114</v>
      </c>
      <c r="BM24" s="115" t="s">
        <v>119</v>
      </c>
      <c r="BN24" s="116" t="s">
        <v>199</v>
      </c>
      <c r="BO24" s="84" t="s">
        <v>242</v>
      </c>
      <c r="BP24" s="84">
        <v>0</v>
      </c>
      <c r="BQ24" s="117"/>
      <c r="BR24" s="118" t="s">
        <v>325</v>
      </c>
    </row>
    <row r="25" spans="1:70" s="113" customFormat="1" ht="15" customHeight="1" x14ac:dyDescent="0.3">
      <c r="A25" s="84">
        <v>21</v>
      </c>
      <c r="B25" s="38" t="s">
        <v>246</v>
      </c>
      <c r="C25" s="38" t="s">
        <v>247</v>
      </c>
      <c r="D25" s="38" t="s">
        <v>248</v>
      </c>
      <c r="E25" s="38" t="s">
        <v>249</v>
      </c>
      <c r="F25" s="38" t="s">
        <v>250</v>
      </c>
      <c r="G25" s="84" t="s">
        <v>251</v>
      </c>
      <c r="H25" s="38" t="s">
        <v>252</v>
      </c>
      <c r="I25" s="84">
        <v>172896</v>
      </c>
      <c r="J25" s="38" t="s">
        <v>408</v>
      </c>
      <c r="K25" s="84">
        <v>172896</v>
      </c>
      <c r="L25" s="84" t="s">
        <v>269</v>
      </c>
      <c r="M25" s="38" t="s">
        <v>270</v>
      </c>
      <c r="N25" s="84">
        <v>460745</v>
      </c>
      <c r="O25" s="84" t="s">
        <v>437</v>
      </c>
      <c r="P25" s="84">
        <v>706953</v>
      </c>
      <c r="Q25" s="38" t="s">
        <v>438</v>
      </c>
      <c r="R25" s="38" t="s">
        <v>273</v>
      </c>
      <c r="S25" s="84" t="s">
        <v>448</v>
      </c>
      <c r="T25" s="84" t="s">
        <v>448</v>
      </c>
      <c r="U25" s="84" t="s">
        <v>275</v>
      </c>
      <c r="V25" s="84" t="s">
        <v>276</v>
      </c>
      <c r="W25" s="84">
        <v>541</v>
      </c>
      <c r="X25" s="38" t="s">
        <v>315</v>
      </c>
      <c r="Y25" s="84">
        <v>353585486</v>
      </c>
      <c r="Z25" s="38" t="s">
        <v>449</v>
      </c>
      <c r="AA25" s="108" t="s">
        <v>441</v>
      </c>
      <c r="AB25" s="84">
        <v>42000</v>
      </c>
      <c r="AC25" s="108" t="s">
        <v>385</v>
      </c>
      <c r="AD25" s="84">
        <v>24</v>
      </c>
      <c r="AE25" s="84" t="s">
        <v>318</v>
      </c>
      <c r="AF25" s="84" t="s">
        <v>319</v>
      </c>
      <c r="AG25" s="108" t="s">
        <v>442</v>
      </c>
      <c r="AH25" s="84" t="s">
        <v>302</v>
      </c>
      <c r="AI25" s="108" t="s">
        <v>443</v>
      </c>
      <c r="AJ25" s="84">
        <v>2240</v>
      </c>
      <c r="AK25" s="84">
        <v>2240</v>
      </c>
      <c r="AL25" s="108" t="s">
        <v>322</v>
      </c>
      <c r="AM25" s="84">
        <v>33599.599999999999</v>
      </c>
      <c r="AN25" s="112">
        <v>11200.4</v>
      </c>
      <c r="AO25" s="112">
        <v>44800</v>
      </c>
      <c r="AP25" s="112">
        <v>8400.4</v>
      </c>
      <c r="AQ25" s="112">
        <v>423.6</v>
      </c>
      <c r="AR25" s="112">
        <v>8824</v>
      </c>
      <c r="AS25" s="112">
        <v>0</v>
      </c>
      <c r="AT25" s="112">
        <v>0</v>
      </c>
      <c r="AU25" s="112">
        <v>0</v>
      </c>
      <c r="AV25" s="84">
        <v>20</v>
      </c>
      <c r="AW25" s="84"/>
      <c r="AX25" s="84"/>
      <c r="AY25" s="108"/>
      <c r="AZ25" s="84"/>
      <c r="BA25" s="84"/>
      <c r="BB25" s="84" t="s">
        <v>294</v>
      </c>
      <c r="BC25" s="84"/>
      <c r="BD25" s="108"/>
      <c r="BE25" s="84">
        <v>0</v>
      </c>
      <c r="BF25" s="38" t="s">
        <v>448</v>
      </c>
      <c r="BG25" s="84" t="s">
        <v>450</v>
      </c>
      <c r="BH25" s="114" t="s">
        <v>324</v>
      </c>
      <c r="BI25" s="38" t="s">
        <v>110</v>
      </c>
      <c r="BJ25" s="85">
        <v>45850</v>
      </c>
      <c r="BK25" s="84"/>
      <c r="BL25" s="38" t="s">
        <v>114</v>
      </c>
      <c r="BM25" s="115" t="s">
        <v>119</v>
      </c>
      <c r="BN25" s="116" t="s">
        <v>199</v>
      </c>
      <c r="BO25" s="84" t="s">
        <v>242</v>
      </c>
      <c r="BP25" s="84">
        <v>0</v>
      </c>
      <c r="BQ25" s="117"/>
      <c r="BR25" s="118" t="s">
        <v>325</v>
      </c>
    </row>
    <row r="26" spans="1:70" s="113" customFormat="1" ht="15" customHeight="1" x14ac:dyDescent="0.3">
      <c r="A26" s="84">
        <v>22</v>
      </c>
      <c r="B26" s="38" t="s">
        <v>246</v>
      </c>
      <c r="C26" s="38" t="s">
        <v>247</v>
      </c>
      <c r="D26" s="38" t="s">
        <v>248</v>
      </c>
      <c r="E26" s="38" t="s">
        <v>249</v>
      </c>
      <c r="F26" s="38" t="s">
        <v>250</v>
      </c>
      <c r="G26" s="84" t="s">
        <v>251</v>
      </c>
      <c r="H26" s="38" t="s">
        <v>252</v>
      </c>
      <c r="I26" s="84">
        <v>172896</v>
      </c>
      <c r="J26" s="38" t="s">
        <v>408</v>
      </c>
      <c r="K26" s="84">
        <v>172896</v>
      </c>
      <c r="L26" s="84" t="s">
        <v>269</v>
      </c>
      <c r="M26" s="38" t="s">
        <v>270</v>
      </c>
      <c r="N26" s="84">
        <v>460745</v>
      </c>
      <c r="O26" s="84" t="s">
        <v>437</v>
      </c>
      <c r="P26" s="84">
        <v>706953</v>
      </c>
      <c r="Q26" s="38" t="s">
        <v>438</v>
      </c>
      <c r="R26" s="38" t="s">
        <v>273</v>
      </c>
      <c r="S26" s="84" t="s">
        <v>451</v>
      </c>
      <c r="T26" s="84" t="s">
        <v>451</v>
      </c>
      <c r="U26" s="84" t="s">
        <v>275</v>
      </c>
      <c r="V26" s="84" t="s">
        <v>276</v>
      </c>
      <c r="W26" s="84">
        <v>541</v>
      </c>
      <c r="X26" s="38" t="s">
        <v>315</v>
      </c>
      <c r="Y26" s="84">
        <v>353585570</v>
      </c>
      <c r="Z26" s="38" t="s">
        <v>452</v>
      </c>
      <c r="AA26" s="108" t="s">
        <v>441</v>
      </c>
      <c r="AB26" s="84">
        <v>42000</v>
      </c>
      <c r="AC26" s="108" t="s">
        <v>385</v>
      </c>
      <c r="AD26" s="84">
        <v>24</v>
      </c>
      <c r="AE26" s="84" t="s">
        <v>318</v>
      </c>
      <c r="AF26" s="84" t="s">
        <v>319</v>
      </c>
      <c r="AG26" s="108" t="s">
        <v>442</v>
      </c>
      <c r="AH26" s="84" t="s">
        <v>302</v>
      </c>
      <c r="AI26" s="108" t="s">
        <v>443</v>
      </c>
      <c r="AJ26" s="84">
        <v>2240</v>
      </c>
      <c r="AK26" s="84">
        <v>2240</v>
      </c>
      <c r="AL26" s="108" t="s">
        <v>322</v>
      </c>
      <c r="AM26" s="84">
        <v>33599.599999999999</v>
      </c>
      <c r="AN26" s="112">
        <v>11200.4</v>
      </c>
      <c r="AO26" s="112">
        <v>44800</v>
      </c>
      <c r="AP26" s="112">
        <v>8400.4</v>
      </c>
      <c r="AQ26" s="112">
        <v>423.6</v>
      </c>
      <c r="AR26" s="112">
        <v>8824</v>
      </c>
      <c r="AS26" s="112">
        <v>0</v>
      </c>
      <c r="AT26" s="112">
        <v>0</v>
      </c>
      <c r="AU26" s="112">
        <v>0</v>
      </c>
      <c r="AV26" s="84">
        <v>20</v>
      </c>
      <c r="AW26" s="84"/>
      <c r="AX26" s="84"/>
      <c r="AY26" s="108"/>
      <c r="AZ26" s="84"/>
      <c r="BA26" s="84"/>
      <c r="BB26" s="84" t="s">
        <v>294</v>
      </c>
      <c r="BC26" s="84"/>
      <c r="BD26" s="108"/>
      <c r="BE26" s="84">
        <v>0</v>
      </c>
      <c r="BF26" s="38" t="s">
        <v>451</v>
      </c>
      <c r="BG26" s="84" t="s">
        <v>453</v>
      </c>
      <c r="BH26" s="114" t="s">
        <v>324</v>
      </c>
      <c r="BI26" s="38" t="s">
        <v>110</v>
      </c>
      <c r="BJ26" s="85">
        <v>45850</v>
      </c>
      <c r="BK26" s="84"/>
      <c r="BL26" s="38" t="s">
        <v>114</v>
      </c>
      <c r="BM26" s="115" t="s">
        <v>119</v>
      </c>
      <c r="BN26" s="116" t="s">
        <v>199</v>
      </c>
      <c r="BO26" s="84" t="s">
        <v>242</v>
      </c>
      <c r="BP26" s="84">
        <v>0</v>
      </c>
      <c r="BQ26" s="117"/>
      <c r="BR26" s="118" t="s">
        <v>325</v>
      </c>
    </row>
    <row r="27" spans="1:70" s="113" customFormat="1" ht="15" customHeight="1" x14ac:dyDescent="0.3">
      <c r="A27" s="84">
        <v>23</v>
      </c>
      <c r="B27" s="38" t="s">
        <v>246</v>
      </c>
      <c r="C27" s="38" t="s">
        <v>247</v>
      </c>
      <c r="D27" s="38" t="s">
        <v>248</v>
      </c>
      <c r="E27" s="38" t="s">
        <v>249</v>
      </c>
      <c r="F27" s="38" t="s">
        <v>250</v>
      </c>
      <c r="G27" s="84" t="s">
        <v>251</v>
      </c>
      <c r="H27" s="38" t="s">
        <v>252</v>
      </c>
      <c r="I27" s="84">
        <v>172896</v>
      </c>
      <c r="J27" s="38" t="s">
        <v>408</v>
      </c>
      <c r="K27" s="84">
        <v>172896</v>
      </c>
      <c r="L27" s="84" t="s">
        <v>409</v>
      </c>
      <c r="M27" s="38" t="s">
        <v>410</v>
      </c>
      <c r="N27" s="84">
        <v>32729</v>
      </c>
      <c r="O27" s="84" t="s">
        <v>411</v>
      </c>
      <c r="P27" s="84">
        <v>49894</v>
      </c>
      <c r="Q27" s="38" t="s">
        <v>454</v>
      </c>
      <c r="R27" s="38" t="s">
        <v>273</v>
      </c>
      <c r="S27" s="84" t="s">
        <v>455</v>
      </c>
      <c r="T27" s="84" t="s">
        <v>455</v>
      </c>
      <c r="U27" s="84" t="s">
        <v>275</v>
      </c>
      <c r="V27" s="84" t="s">
        <v>276</v>
      </c>
      <c r="W27" s="84">
        <v>0</v>
      </c>
      <c r="X27" s="38" t="s">
        <v>284</v>
      </c>
      <c r="Y27" s="84">
        <v>355678274</v>
      </c>
      <c r="Z27" s="38" t="s">
        <v>456</v>
      </c>
      <c r="AA27" s="108" t="s">
        <v>457</v>
      </c>
      <c r="AB27" s="84">
        <v>62000</v>
      </c>
      <c r="AC27" s="108" t="s">
        <v>298</v>
      </c>
      <c r="AD27" s="84">
        <v>24</v>
      </c>
      <c r="AE27" s="84" t="s">
        <v>386</v>
      </c>
      <c r="AF27" s="84" t="s">
        <v>300</v>
      </c>
      <c r="AG27" s="108" t="s">
        <v>458</v>
      </c>
      <c r="AH27" s="84" t="s">
        <v>302</v>
      </c>
      <c r="AI27" s="108" t="s">
        <v>459</v>
      </c>
      <c r="AJ27" s="84">
        <v>3310</v>
      </c>
      <c r="AK27" s="84">
        <v>3310</v>
      </c>
      <c r="AL27" s="108" t="s">
        <v>435</v>
      </c>
      <c r="AM27" s="84">
        <v>32240.799999999999</v>
      </c>
      <c r="AN27" s="112">
        <v>14099.2</v>
      </c>
      <c r="AO27" s="112">
        <v>46340</v>
      </c>
      <c r="AP27" s="112">
        <v>29759.200000000001</v>
      </c>
      <c r="AQ27" s="112">
        <v>3584.8</v>
      </c>
      <c r="AR27" s="112">
        <v>33344</v>
      </c>
      <c r="AS27" s="112">
        <v>0</v>
      </c>
      <c r="AT27" s="112">
        <v>0</v>
      </c>
      <c r="AU27" s="112">
        <v>0</v>
      </c>
      <c r="AV27" s="84">
        <v>14</v>
      </c>
      <c r="AW27" s="84"/>
      <c r="AX27" s="84"/>
      <c r="AY27" s="108"/>
      <c r="AZ27" s="84"/>
      <c r="BA27" s="84"/>
      <c r="BB27" s="84" t="s">
        <v>294</v>
      </c>
      <c r="BC27" s="84"/>
      <c r="BD27" s="108"/>
      <c r="BE27" s="84">
        <v>0</v>
      </c>
      <c r="BF27" s="38" t="s">
        <v>455</v>
      </c>
      <c r="BG27" s="84" t="s">
        <v>460</v>
      </c>
      <c r="BH27" s="114" t="s">
        <v>324</v>
      </c>
      <c r="BI27" s="38" t="s">
        <v>110</v>
      </c>
      <c r="BJ27" s="85">
        <v>45850</v>
      </c>
      <c r="BK27" s="84"/>
      <c r="BL27" s="38" t="s">
        <v>114</v>
      </c>
      <c r="BM27" s="115" t="s">
        <v>119</v>
      </c>
      <c r="BN27" s="116" t="s">
        <v>199</v>
      </c>
      <c r="BO27" s="84" t="s">
        <v>242</v>
      </c>
      <c r="BP27" s="84">
        <v>0</v>
      </c>
      <c r="BQ27" s="117"/>
      <c r="BR27" s="118" t="s">
        <v>325</v>
      </c>
    </row>
    <row r="28" spans="1:70" s="113" customFormat="1" ht="15" customHeight="1" x14ac:dyDescent="0.3">
      <c r="A28" s="84">
        <v>24</v>
      </c>
      <c r="B28" s="38" t="s">
        <v>246</v>
      </c>
      <c r="C28" s="38" t="s">
        <v>247</v>
      </c>
      <c r="D28" s="38" t="s">
        <v>248</v>
      </c>
      <c r="E28" s="38" t="s">
        <v>249</v>
      </c>
      <c r="F28" s="38" t="s">
        <v>250</v>
      </c>
      <c r="G28" s="84" t="s">
        <v>251</v>
      </c>
      <c r="H28" s="38" t="s">
        <v>252</v>
      </c>
      <c r="I28" s="84">
        <v>172896</v>
      </c>
      <c r="J28" s="38" t="s">
        <v>408</v>
      </c>
      <c r="K28" s="84">
        <v>172896</v>
      </c>
      <c r="L28" s="84" t="s">
        <v>269</v>
      </c>
      <c r="M28" s="38" t="s">
        <v>270</v>
      </c>
      <c r="N28" s="84">
        <v>460745</v>
      </c>
      <c r="O28" s="84" t="s">
        <v>437</v>
      </c>
      <c r="P28" s="84">
        <v>706953</v>
      </c>
      <c r="Q28" s="38" t="s">
        <v>438</v>
      </c>
      <c r="R28" s="38" t="s">
        <v>461</v>
      </c>
      <c r="S28" s="84" t="s">
        <v>451</v>
      </c>
      <c r="T28" s="84" t="s">
        <v>451</v>
      </c>
      <c r="U28" s="84" t="s">
        <v>275</v>
      </c>
      <c r="V28" s="84" t="s">
        <v>276</v>
      </c>
      <c r="W28" s="84">
        <v>0</v>
      </c>
      <c r="X28" s="38" t="s">
        <v>315</v>
      </c>
      <c r="Y28" s="84">
        <v>356849268</v>
      </c>
      <c r="Z28" s="38" t="s">
        <v>452</v>
      </c>
      <c r="AA28" s="108" t="s">
        <v>457</v>
      </c>
      <c r="AB28" s="84">
        <v>40000</v>
      </c>
      <c r="AC28" s="108" t="s">
        <v>385</v>
      </c>
      <c r="AD28" s="84">
        <v>18</v>
      </c>
      <c r="AE28" s="84" t="s">
        <v>462</v>
      </c>
      <c r="AF28" s="84" t="s">
        <v>319</v>
      </c>
      <c r="AG28" s="108" t="s">
        <v>442</v>
      </c>
      <c r="AH28" s="84" t="s">
        <v>302</v>
      </c>
      <c r="AI28" s="108" t="s">
        <v>463</v>
      </c>
      <c r="AJ28" s="84">
        <v>2690</v>
      </c>
      <c r="AK28" s="84">
        <v>2690</v>
      </c>
      <c r="AL28" s="108" t="s">
        <v>322</v>
      </c>
      <c r="AM28" s="84">
        <v>29671.81</v>
      </c>
      <c r="AN28" s="112">
        <v>7988.19</v>
      </c>
      <c r="AO28" s="112">
        <v>37660</v>
      </c>
      <c r="AP28" s="112">
        <v>10328.19</v>
      </c>
      <c r="AQ28" s="112">
        <v>527.80999999999995</v>
      </c>
      <c r="AR28" s="112">
        <v>10856</v>
      </c>
      <c r="AS28" s="112">
        <v>0</v>
      </c>
      <c r="AT28" s="112">
        <v>0</v>
      </c>
      <c r="AU28" s="112">
        <v>0</v>
      </c>
      <c r="AV28" s="84">
        <v>14</v>
      </c>
      <c r="AW28" s="84"/>
      <c r="AX28" s="84"/>
      <c r="AY28" s="108"/>
      <c r="AZ28" s="84"/>
      <c r="BA28" s="84"/>
      <c r="BB28" s="84" t="s">
        <v>294</v>
      </c>
      <c r="BC28" s="84"/>
      <c r="BD28" s="108"/>
      <c r="BE28" s="84">
        <v>0</v>
      </c>
      <c r="BF28" s="38" t="s">
        <v>451</v>
      </c>
      <c r="BG28" s="84" t="s">
        <v>453</v>
      </c>
      <c r="BH28" s="114" t="s">
        <v>324</v>
      </c>
      <c r="BI28" s="38" t="s">
        <v>110</v>
      </c>
      <c r="BJ28" s="85">
        <v>45850</v>
      </c>
      <c r="BK28" s="84"/>
      <c r="BL28" s="38" t="s">
        <v>114</v>
      </c>
      <c r="BM28" s="115" t="s">
        <v>119</v>
      </c>
      <c r="BN28" s="116" t="s">
        <v>199</v>
      </c>
      <c r="BO28" s="84" t="s">
        <v>242</v>
      </c>
      <c r="BP28" s="84">
        <v>0</v>
      </c>
      <c r="BQ28" s="117"/>
      <c r="BR28" s="118" t="s">
        <v>325</v>
      </c>
    </row>
    <row r="29" spans="1:70" s="113" customFormat="1" ht="15" customHeight="1" x14ac:dyDescent="0.3">
      <c r="A29" s="84">
        <v>25</v>
      </c>
      <c r="B29" s="38" t="s">
        <v>246</v>
      </c>
      <c r="C29" s="38" t="s">
        <v>247</v>
      </c>
      <c r="D29" s="38" t="s">
        <v>248</v>
      </c>
      <c r="E29" s="38" t="s">
        <v>249</v>
      </c>
      <c r="F29" s="38" t="s">
        <v>250</v>
      </c>
      <c r="G29" s="84" t="s">
        <v>251</v>
      </c>
      <c r="H29" s="38" t="s">
        <v>252</v>
      </c>
      <c r="I29" s="84">
        <v>22481</v>
      </c>
      <c r="J29" s="38" t="s">
        <v>408</v>
      </c>
      <c r="K29" s="84">
        <v>22481</v>
      </c>
      <c r="L29" s="84" t="s">
        <v>269</v>
      </c>
      <c r="M29" s="38" t="s">
        <v>270</v>
      </c>
      <c r="N29" s="84">
        <v>32944</v>
      </c>
      <c r="O29" s="84" t="s">
        <v>464</v>
      </c>
      <c r="P29" s="84">
        <v>583089</v>
      </c>
      <c r="Q29" s="38" t="s">
        <v>465</v>
      </c>
      <c r="R29" s="38" t="s">
        <v>273</v>
      </c>
      <c r="S29" s="84" t="s">
        <v>466</v>
      </c>
      <c r="T29" s="84" t="s">
        <v>466</v>
      </c>
      <c r="U29" s="84" t="s">
        <v>275</v>
      </c>
      <c r="V29" s="84" t="s">
        <v>276</v>
      </c>
      <c r="W29" s="84">
        <v>0</v>
      </c>
      <c r="X29" s="38" t="s">
        <v>284</v>
      </c>
      <c r="Y29" s="84">
        <v>358440811</v>
      </c>
      <c r="Z29" s="38" t="s">
        <v>467</v>
      </c>
      <c r="AA29" s="108" t="s">
        <v>293</v>
      </c>
      <c r="AB29" s="84">
        <v>52000</v>
      </c>
      <c r="AC29" s="108" t="s">
        <v>385</v>
      </c>
      <c r="AD29" s="84">
        <v>24</v>
      </c>
      <c r="AE29" s="84" t="s">
        <v>299</v>
      </c>
      <c r="AF29" s="84" t="s">
        <v>300</v>
      </c>
      <c r="AG29" s="108" t="s">
        <v>468</v>
      </c>
      <c r="AH29" s="84" t="s">
        <v>302</v>
      </c>
      <c r="AI29" s="108" t="s">
        <v>469</v>
      </c>
      <c r="AJ29" s="84">
        <v>2770</v>
      </c>
      <c r="AK29" s="84">
        <v>2770</v>
      </c>
      <c r="AL29" s="108" t="s">
        <v>322</v>
      </c>
      <c r="AM29" s="84">
        <v>16419.39</v>
      </c>
      <c r="AN29" s="112">
        <v>8510.61</v>
      </c>
      <c r="AO29" s="112">
        <v>24930</v>
      </c>
      <c r="AP29" s="112">
        <v>35580.61</v>
      </c>
      <c r="AQ29" s="112">
        <v>6095.39</v>
      </c>
      <c r="AR29" s="112">
        <v>41676</v>
      </c>
      <c r="AS29" s="112">
        <v>0</v>
      </c>
      <c r="AT29" s="112">
        <v>0</v>
      </c>
      <c r="AU29" s="112">
        <v>0</v>
      </c>
      <c r="AV29" s="84">
        <v>9</v>
      </c>
      <c r="AW29" s="84"/>
      <c r="AX29" s="84"/>
      <c r="AY29" s="108"/>
      <c r="AZ29" s="84"/>
      <c r="BA29" s="84"/>
      <c r="BB29" s="84" t="s">
        <v>294</v>
      </c>
      <c r="BC29" s="84"/>
      <c r="BD29" s="108"/>
      <c r="BE29" s="84">
        <v>0</v>
      </c>
      <c r="BF29" s="38" t="s">
        <v>466</v>
      </c>
      <c r="BG29" s="84" t="s">
        <v>470</v>
      </c>
      <c r="BH29" s="114" t="s">
        <v>324</v>
      </c>
      <c r="BI29" s="38" t="s">
        <v>110</v>
      </c>
      <c r="BJ29" s="85">
        <v>45850</v>
      </c>
      <c r="BK29" s="84"/>
      <c r="BL29" s="38" t="s">
        <v>114</v>
      </c>
      <c r="BM29" s="115" t="s">
        <v>119</v>
      </c>
      <c r="BN29" s="116" t="s">
        <v>199</v>
      </c>
      <c r="BO29" s="84" t="s">
        <v>242</v>
      </c>
      <c r="BP29" s="84">
        <v>0</v>
      </c>
      <c r="BQ29" s="117"/>
      <c r="BR29" s="118" t="s">
        <v>325</v>
      </c>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Jha</cp:lastModifiedBy>
  <cp:lastPrinted>2025-05-06T06:37:39Z</cp:lastPrinted>
  <dcterms:created xsi:type="dcterms:W3CDTF">2023-04-07T11:05:50Z</dcterms:created>
  <dcterms:modified xsi:type="dcterms:W3CDTF">2025-07-16T10:48:30Z</dcterms:modified>
</cp:coreProperties>
</file>