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8C19016F-6711-4181-AFBA-B0CC17F3DD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<sst xmlns="http://schemas.openxmlformats.org/spreadsheetml/2006/main" count="445" uniqueCount="324">
  <si>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</si>
  <si>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</si>
  <si>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</si>
  <si>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</si>
  <si>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</si>
  <si>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</si>
  <si>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</si>
  <si>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</si>
  <si>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</si>
  <si>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</si>
  <si>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</si>
  <si>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</si>
  <si>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</si>
  <si>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</si>
  <si>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</si>
  <si>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</si>
  <si>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</si>
  <si>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</si>
  <si>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</si>
  <si>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</si>
  <si>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</si>
  <si>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</si>
  <si>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</si>
  <si>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</si>
  <si>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</si>
  <si>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</si>
  <si>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</si>
  <si>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</si>
  <si>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</si>
  <si>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</si>
  <si>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</si>
  <si>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</si>
  <si>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</si>
  <si>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</si>
  <si>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</si>
  <si>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</si>
  <si>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</si>
  <si>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</si>
  <si>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</si>
  <si>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</si>
  <si>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</si>
  <si>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</si>
  <si>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</si>
  <si>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</si>
  <si>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</si>
  <si>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</si>
  <si>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</si>
  <si>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</si>
  <si>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</si>
  <si>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</si>
  <si>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</si>
  <si>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</si>
  <si>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</si>
  <si>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</si>
  <si>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</si>
  <si>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</si>
  <si>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</si>
  <si>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</si>
  <si>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</si>
  <si>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</si>
  <si>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</si>
  <si>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</si>
  <si>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</si>
  <si>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</si>
  <si>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</si>
  <si>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</si>
  <si>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</si>
  <si>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</si>
  <si>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</si>
  <si>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</si>
  <si>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</si>
  <si>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</si>
  <si>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</si>
  <si>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</si>
  <si>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</si>
  <si>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</si>
  <si>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</si>
  <si>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</si>
  <si>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</si>
  <si>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</si>
  <si>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</si>
  <si>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</si>
  <si>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</si>
  <si>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</si>
  <si>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</si>
  <si>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</si>
  <si>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</si>
  <si>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</si>
  <si>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</si>
  <si>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</si>
  <si>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</si>
  <si>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</si>
  <si>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</si>
  <si>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</si>
  <si>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</si>
  <si>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</si>
  <si>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</si>
  <si>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</si>
  <si>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</si>
  <si>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</si>
  <si>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</si>
  <si>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</si>
  <si>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</si>
  <si>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</si>
  <si>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</si>
  <si>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</si>
  <si>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</si>
  <si>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</si>
  <si>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</si>
  <si>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</si>
  <si>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</si>
  <si>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</si>
  <si>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</si>
  <si>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</si>
  <si>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</si>
  <si>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</si>
  <si>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</si>
  <si>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</si>
  <si>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</si>
  <si>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</si>
  <si>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</si>
  <si>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</si>
  <si>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</si>
  <si>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</si>
  <si>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</si>
  <si>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</si>
  <si>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</si>
  <si>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</si>
  <si>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</si>
  <si>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</si>
  <si>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</si>
  <si>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</si>
  <si>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</si>
  <si>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</si>
  <si>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</si>
  <si>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</si>
  <si>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</si>
  <si>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</si>
  <si>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</si>
  <si>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</si>
  <si>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</si>
  <si>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</si>
  <si>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</si>
  <si>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</si>
  <si>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</si>
  <si>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</si>
  <si>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</si>
  <si>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</si>
  <si>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</si>
  <si>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</si>
  <si>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</si>
  <si>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</si>
  <si>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</si>
  <si>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</si>
  <si>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</si>
  <si>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</si>
  <si>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</si>
  <si>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</si>
  <si>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</si>
  <si>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</si>
  <si>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</si>
  <si>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</si>
  <si>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</si>
  <si>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</si>
  <si>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</si>
  <si>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</si>
  <si>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</si>
  <si>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</si>
  <si>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</si>
  <si>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</si>
  <si>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</si>
  <si>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</si>
  <si>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</si>
  <si>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</si>
  <si>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</si>
  <si>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</si>
  <si>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</si>
  <si>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</si>
  <si>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</si>
  <si>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</si>
  <si>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</si>
  <si>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</si>
  <si>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</si>
  <si>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</si>
  <si>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</si>
  <si>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</si>
  <si>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</si>
  <si>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</si>
  <si>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</si>
  <si>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</si>
  <si>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</si>
  <si>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</si>
  <si>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</si>
  <si>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</si>
  <si>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</si>
  <si>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</si>
  <si>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</si>
  <si>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</si>
  <si>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</si>
  <si>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</si>
  <si>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</si>
  <si>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</si>
  <si>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</si>
  <si>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</si>
  <si>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</si>
  <si>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</si>
  <si>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</si>
  <si>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</si>
  <si>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</si>
  <si>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</si>
  <si>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</si>
  <si>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</si>
  <si>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</si>
  <si>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</si>
  <si>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</si>
  <si>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</si>
  <si>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</si>
  <si>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</si>
  <si>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</si>
  <si>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</si>
  <si>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</si>
  <si>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</si>
  <si>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</si>
  <si>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</si>
  <si>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</si>
  <si>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</si>
  <si>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</si>
  <si>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</si>
  <si>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</si>
  <si>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</si>
  <si>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</si>
  <si>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</si>
  <si>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</si>
  <si>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</si>
  <si>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</si>
  <si>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</si>
  <si>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</si>
  <si>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</si>
  <si>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</si>
  <si>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</si>
  <si>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</si>
  <si>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</si>
  <si>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</si>
  <si>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</si>
  <si>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</si>
  <si>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</si>
  <si>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BH2886</t>
  </si>
  <si>
    <t>Mokama</t>
  </si>
  <si>
    <t>Patna</t>
  </si>
  <si>
    <t>Bihar-2</t>
  </si>
  <si>
    <t>Dual Staff</t>
  </si>
  <si>
    <t>G2</t>
  </si>
  <si>
    <t>Available &amp; Updated</t>
  </si>
  <si>
    <t>G1</t>
  </si>
  <si>
    <t>BQM</t>
  </si>
  <si>
    <t>North</t>
  </si>
  <si>
    <t>BH3966</t>
  </si>
  <si>
    <t>Mokama 2</t>
  </si>
  <si>
    <t>Sherpur</t>
  </si>
  <si>
    <t>SF0066792</t>
  </si>
  <si>
    <t>Sunny Deval Kumar</t>
  </si>
  <si>
    <t>519002</t>
  </si>
  <si>
    <t>967313</t>
  </si>
  <si>
    <t>Chetana</t>
  </si>
  <si>
    <t>SSF3973525</t>
  </si>
  <si>
    <t>OBC</t>
  </si>
  <si>
    <t>HINDU</t>
  </si>
  <si>
    <t>Almirah Business</t>
  </si>
  <si>
    <t>RUPA DEVI</t>
  </si>
  <si>
    <t>27-Jun-2023</t>
  </si>
  <si>
    <t>06</t>
  </si>
  <si>
    <t>1</t>
  </si>
  <si>
    <t>1 Yrs</t>
  </si>
  <si>
    <t>27 Jun 2023</t>
  </si>
  <si>
    <t>&lt;= 2 Years</t>
  </si>
  <si>
    <t>06-Aug-2023</t>
  </si>
  <si>
    <t>08-Apr-2025</t>
  </si>
  <si>
    <t>Open</t>
  </si>
  <si>
    <t>Binay Kumar Shaw/SF0042314</t>
  </si>
  <si>
    <t>She paid preclose amount of Rs-19000 on 06-11-2024 but only 5 EMI(2240*5=11200) accounted in fimo from Dec-2024 to April-2025, remaining amount still not posted in fimo..</t>
  </si>
  <si>
    <t>LO</t>
  </si>
  <si>
    <t>CSS</t>
  </si>
  <si>
    <t>Chandan Kumar/SF0041425</t>
  </si>
  <si>
    <t>Rajesh Kumar/SF0050524</t>
  </si>
  <si>
    <t>Vivek Kumar Singh/SF0074479</t>
  </si>
  <si>
    <t>Saket Nath Thakur/SF0062081</t>
  </si>
  <si>
    <t>Completed-Report Submitted</t>
  </si>
  <si>
    <t>Mokama-2</t>
  </si>
  <si>
    <t>To Date :14-Jun-2025</t>
  </si>
  <si>
    <t>Reporting Time : Saturday, June 14, 2025 9:13 AM</t>
  </si>
  <si>
    <t>Sunandan Bharti</t>
  </si>
  <si>
    <t>SF0079904</t>
  </si>
  <si>
    <t>Dilkhush Kumar</t>
  </si>
  <si>
    <t>SF0090740</t>
  </si>
  <si>
    <t>Goasa</t>
  </si>
  <si>
    <t>588686</t>
  </si>
  <si>
    <t>588686 Astha 21</t>
  </si>
  <si>
    <t>SSF2489438</t>
  </si>
  <si>
    <t>MUNI DEVI</t>
  </si>
  <si>
    <t>03</t>
  </si>
  <si>
    <t>2</t>
  </si>
  <si>
    <t>3 Yrs</t>
  </si>
  <si>
    <t>14 Mar 2022</t>
  </si>
  <si>
    <t>&gt; 2 to 4 Years</t>
  </si>
  <si>
    <t>03-Aug-2023</t>
  </si>
  <si>
    <t>03-Jun-2025</t>
  </si>
  <si>
    <t>Manoj Kumar/SF0050576</t>
  </si>
  <si>
    <t>Borrower paid her EMI(UPI) Rs 3000 on dated 5-5-25,but demand not entry by LO Sunny Deol Kumar.</t>
  </si>
  <si>
    <t>1060535</t>
  </si>
  <si>
    <t>Unnati</t>
  </si>
  <si>
    <t>SID951374864002</t>
  </si>
  <si>
    <t>SC</t>
  </si>
  <si>
    <t>Animal Husbandry &amp; Poultry</t>
  </si>
  <si>
    <t>VEENA DEVI</t>
  </si>
  <si>
    <t>06-Feb-2024</t>
  </si>
  <si>
    <t>0</t>
  </si>
  <si>
    <t>5 Yrs</t>
  </si>
  <si>
    <t>13 Jul 2020</t>
  </si>
  <si>
    <t>&gt; 4 to 6 Years</t>
  </si>
  <si>
    <t>03-Mar-2024</t>
  </si>
  <si>
    <t>She paid EMI of rs-2690 on 03-05-2025 via phonepay but the same not accounted in fimo.</t>
  </si>
  <si>
    <t>LO-Sunny Deval Kumar collected preclose &amp; collection amount from 3 customers total of rs-24690 out of which Rs-11200  accounted in fimo, remaining amount still not posted in fimo.</t>
  </si>
  <si>
    <t>FN25-26-00970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</si>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</sst>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K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BH3966</v>
      </c>
      <c r="D5" s="63" t="str">
        <f>IF('Physical Cash at Safe'!D28="Yes", 'Physical Cash at Safe'!A4, 'Borrower Wise Details'!C5)</f>
        <v>Mokama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45818</v>
      </c>
      <c r="H5" s="107" t="s">
        <v>281</v>
      </c>
      <c r="I5" s="61">
        <v>45819</v>
      </c>
      <c r="J5" s="74" t="str">
        <f>IF('Physical Cash at Safe'!D28="Yes",'Physical Cash at Safe'!E28,IF('Borrower Wise Details'!D5&lt;&gt;"",'Borrower Wise Details'!D5,""))</f>
        <v>FN25-26-00970</v>
      </c>
      <c r="K5" s="81">
        <v>1</v>
      </c>
      <c r="L5" s="82">
        <v>19000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Sunny Deval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SF0066792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286</v>
      </c>
      <c r="Z5" s="61">
        <v>45825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13490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45826</v>
      </c>
      <c r="AH5" s="70" t="s">
        <v>321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BH3966</v>
      </c>
      <c r="C5" s="50" t="str">
        <f>IF('Fraud Investigation Report'!D5="", "", 'Fraud Investigation Report'!D5)</f>
        <v>Mokama 2</v>
      </c>
      <c r="D5" s="68" t="str">
        <f>IF(OR('Fraud Investigation Report'!R5="", 'Fraud Investigation Report'!R5=0), "", 'Fraud Investigation Report'!R5)</f>
        <v>Sunny Deval Kumar</v>
      </c>
      <c r="E5" s="68" t="str">
        <f>IF(OR('Fraud Investigation Report'!T5="", 'Fraud Investigation Report'!T5=0), "", 'Fraud Investigation Report'!T5)</f>
        <v>SF0066792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24690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13490</v>
      </c>
      <c r="Q5" s="49"/>
      <c r="R5" s="84" t="s">
        <v>323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246</v>
      </c>
      <c r="B4" s="41" t="s">
        <v>287</v>
      </c>
      <c r="C4" s="41" t="s">
        <v>247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45822</v>
      </c>
      <c r="C6" s="18">
        <v>45821</v>
      </c>
      <c r="D6" s="18">
        <v>45822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</v>
      </c>
      <c r="C11" s="23">
        <f>B11*A11</f>
        <v>7000</v>
      </c>
      <c r="D11" s="25">
        <v>14</v>
      </c>
      <c r="E11" s="23">
        <f t="shared" ref="E11:E17" si="0">D11*A11</f>
        <v>7000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7145</v>
      </c>
      <c r="D19" s="30" t="s">
        <v>76</v>
      </c>
      <c r="E19" s="31">
        <f>SUM(E10:E18)</f>
        <v>7145</v>
      </c>
    </row>
    <row r="20" spans="1:5" ht="30" customHeight="1" x14ac:dyDescent="0.3">
      <c r="A20" s="143" t="s">
        <v>97</v>
      </c>
      <c r="B20" s="144"/>
      <c r="C20" s="32">
        <v>7145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218</v>
      </c>
      <c r="B32" s="38" t="s">
        <v>250</v>
      </c>
      <c r="C32" s="37" t="s">
        <v>82</v>
      </c>
      <c r="D32" s="153" t="s">
        <v>252</v>
      </c>
      <c r="E32" s="154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47" t="s">
        <v>253</v>
      </c>
      <c r="E33" s="148"/>
    </row>
    <row r="34" spans="1:5" ht="27.6" x14ac:dyDescent="0.3">
      <c r="A34" s="39" t="s">
        <v>219</v>
      </c>
      <c r="B34" s="38" t="s">
        <v>292</v>
      </c>
      <c r="C34" s="39" t="s">
        <v>220</v>
      </c>
      <c r="D34" s="149" t="s">
        <v>290</v>
      </c>
      <c r="E34" s="150"/>
    </row>
    <row r="35" spans="1:5" ht="27.6" x14ac:dyDescent="0.3">
      <c r="A35" s="39" t="s">
        <v>221</v>
      </c>
      <c r="B35" s="38" t="s">
        <v>293</v>
      </c>
      <c r="C35" s="39" t="s">
        <v>223</v>
      </c>
      <c r="D35" s="149" t="s">
        <v>291</v>
      </c>
      <c r="E35" s="150"/>
    </row>
    <row r="36" spans="1:5" ht="25.5" customHeight="1" x14ac:dyDescent="0.3">
      <c r="A36" s="39" t="s">
        <v>222</v>
      </c>
      <c r="B36" s="38" t="s">
        <v>280</v>
      </c>
      <c r="C36" s="39" t="s">
        <v>224</v>
      </c>
      <c r="D36" s="151" t="s">
        <v>254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L5" activePane="bottomRight" state="frozen"/>
      <selection pane="topRight" activeCell="K1" sqref="K1"/>
      <selection pane="bottomLeft" activeCell="A5" sqref="A5"/>
      <selection pane="bottomRight"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BH3966</v>
      </c>
      <c r="C5" s="119" t="str">
        <f>IF('Loan Outstanding Report'!$H$5="", "", 'Loan Outstanding Report'!$H$5)</f>
        <v>Mokama 2</v>
      </c>
      <c r="D5" s="41" t="s">
        <v>322</v>
      </c>
      <c r="E5" s="65">
        <v>45825</v>
      </c>
      <c r="F5" s="38" t="s">
        <v>260</v>
      </c>
      <c r="G5" s="49" t="s">
        <v>259</v>
      </c>
      <c r="H5" s="49" t="s">
        <v>280</v>
      </c>
      <c r="I5" s="120" t="s">
        <v>261</v>
      </c>
      <c r="J5" s="120" t="s">
        <v>264</v>
      </c>
      <c r="K5" s="120" t="s">
        <v>268</v>
      </c>
      <c r="L5" s="11">
        <v>351811169</v>
      </c>
      <c r="M5" s="65" t="s">
        <v>269</v>
      </c>
      <c r="N5" s="124">
        <v>42000</v>
      </c>
      <c r="O5" s="124">
        <v>2240</v>
      </c>
      <c r="P5" s="121" t="s">
        <v>140</v>
      </c>
      <c r="Q5" s="80">
        <v>45602</v>
      </c>
      <c r="R5" s="124">
        <v>19000</v>
      </c>
      <c r="S5" s="124">
        <v>11200</v>
      </c>
      <c r="T5" s="124">
        <v>0</v>
      </c>
      <c r="U5" s="125">
        <f t="shared" ref="U5" si="0">IF(AND(ISBLANK(R5),ISBLANK(S5),ISBLANK(T5)),"",R5-(S5+T5))</f>
        <v>7800</v>
      </c>
      <c r="V5" s="117" t="s">
        <v>202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>BH3966</v>
      </c>
      <c r="C6" s="119" t="str">
        <f>IF(J6&lt;&gt;"", $C$5, "")</f>
        <v>Mokama 2</v>
      </c>
      <c r="D6" s="41" t="str">
        <f>IF(J6&lt;&gt;"", $D$5, "")</f>
        <v>FN25-26-00970</v>
      </c>
      <c r="E6" s="65">
        <v>45825</v>
      </c>
      <c r="F6" s="38" t="str">
        <f>IF(J6&lt;&gt;"", $F$5, "")</f>
        <v>Sunny Deval Kumar</v>
      </c>
      <c r="G6" s="49" t="str">
        <f>IF(J6&lt;&gt;"", $G$5, "")</f>
        <v>SF0066792</v>
      </c>
      <c r="H6" s="49" t="str">
        <f>IF(J6&lt;&gt;"", $H$5, "")</f>
        <v>LO</v>
      </c>
      <c r="I6" s="120" t="s">
        <v>295</v>
      </c>
      <c r="J6" s="120" t="s">
        <v>297</v>
      </c>
      <c r="K6" s="120" t="s">
        <v>298</v>
      </c>
      <c r="L6" s="11">
        <v>351972379</v>
      </c>
      <c r="M6" s="65" t="s">
        <v>269</v>
      </c>
      <c r="N6" s="124">
        <v>52000</v>
      </c>
      <c r="O6" s="124">
        <v>2780</v>
      </c>
      <c r="P6" s="121" t="s">
        <v>139</v>
      </c>
      <c r="Q6" s="80">
        <v>45782</v>
      </c>
      <c r="R6" s="124">
        <v>3000</v>
      </c>
      <c r="S6" s="124">
        <v>0</v>
      </c>
      <c r="T6" s="124">
        <v>0</v>
      </c>
      <c r="U6" s="125">
        <f t="shared" ref="U6:U69" si="1">IF(AND(ISBLANK(R6),ISBLANK(S6),ISBLANK(T6)),"",R6-(S6+T6))</f>
        <v>3000</v>
      </c>
      <c r="V6" s="117" t="s">
        <v>203</v>
      </c>
      <c r="W6" s="122" t="s">
        <v>307</v>
      </c>
    </row>
    <row r="7" spans="1:23" ht="25.05" customHeight="1" x14ac:dyDescent="0.3">
      <c r="A7" s="64">
        <v>3</v>
      </c>
      <c r="B7" s="60" t="str">
        <f t="shared" ref="B7:B70" si="2">IF(J7&lt;&gt;"", $B$5, "")</f>
        <v>BH3966</v>
      </c>
      <c r="C7" s="119" t="str">
        <f t="shared" ref="C7:C70" si="3">IF(J7&lt;&gt;"", $C$5, "")</f>
        <v>Mokama 2</v>
      </c>
      <c r="D7" s="41" t="str">
        <f t="shared" ref="D7:D70" si="4">IF(J7&lt;&gt;"", $D$5, "")</f>
        <v>FN25-26-00970</v>
      </c>
      <c r="E7" s="65">
        <v>45825</v>
      </c>
      <c r="F7" s="38" t="str">
        <f t="shared" ref="F7:F70" si="5">IF(J7&lt;&gt;"", $F$5, "")</f>
        <v>Sunny Deval Kumar</v>
      </c>
      <c r="G7" s="49" t="str">
        <f t="shared" ref="G7:G70" si="6">IF(J7&lt;&gt;"", $G$5, "")</f>
        <v>SF0066792</v>
      </c>
      <c r="H7" s="49" t="str">
        <f t="shared" ref="H7:H70" si="7">IF(J7&lt;&gt;"", $H$5, "")</f>
        <v>LO</v>
      </c>
      <c r="I7" s="120" t="s">
        <v>295</v>
      </c>
      <c r="J7" s="120" t="s">
        <v>310</v>
      </c>
      <c r="K7" s="120" t="s">
        <v>313</v>
      </c>
      <c r="L7" s="11">
        <v>355025401</v>
      </c>
      <c r="M7" s="65" t="s">
        <v>314</v>
      </c>
      <c r="N7" s="124">
        <v>40000</v>
      </c>
      <c r="O7" s="124">
        <v>2690</v>
      </c>
      <c r="P7" s="121" t="s">
        <v>139</v>
      </c>
      <c r="Q7" s="80">
        <v>45780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203</v>
      </c>
      <c r="W7" s="122" t="s">
        <v>320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topLeftCell="BN1" activePane="topRight" state="frozen"/>
      <selection pane="top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249</v>
      </c>
      <c r="D5" s="38" t="s">
        <v>248</v>
      </c>
      <c r="E5" s="38" t="s">
        <v>248</v>
      </c>
      <c r="F5" s="38" t="s">
        <v>247</v>
      </c>
      <c r="G5" s="84" t="s">
        <v>256</v>
      </c>
      <c r="H5" s="38" t="s">
        <v>257</v>
      </c>
      <c r="I5" s="84">
        <v>2995</v>
      </c>
      <c r="J5" s="38" t="s">
        <v>258</v>
      </c>
      <c r="K5" s="84">
        <v>2995</v>
      </c>
      <c r="L5" s="84" t="s">
        <v>259</v>
      </c>
      <c r="M5" s="38" t="s">
        <v>260</v>
      </c>
      <c r="N5" s="84">
        <v>5358</v>
      </c>
      <c r="O5" s="84" t="s">
        <v>261</v>
      </c>
      <c r="P5" s="84">
        <v>6340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351811169</v>
      </c>
      <c r="Z5" s="38" t="s">
        <v>268</v>
      </c>
      <c r="AA5" s="108" t="s">
        <v>269</v>
      </c>
      <c r="AB5" s="84">
        <v>42000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2240</v>
      </c>
      <c r="AK5" s="84">
        <v>2240</v>
      </c>
      <c r="AL5" s="108" t="s">
        <v>276</v>
      </c>
      <c r="AM5" s="84">
        <v>35052.07</v>
      </c>
      <c r="AN5" s="112">
        <v>11987.93</v>
      </c>
      <c r="AO5" s="112">
        <v>47040</v>
      </c>
      <c r="AP5" s="112">
        <v>6947.93</v>
      </c>
      <c r="AQ5" s="112">
        <v>302.07</v>
      </c>
      <c r="AR5" s="112">
        <v>7250</v>
      </c>
      <c r="AS5" s="112">
        <v>4234.24</v>
      </c>
      <c r="AT5" s="112">
        <v>245.76</v>
      </c>
      <c r="AU5" s="112">
        <v>4480</v>
      </c>
      <c r="AV5" s="84">
        <v>23</v>
      </c>
      <c r="AW5" s="84"/>
      <c r="AX5" s="84"/>
      <c r="AY5" s="108"/>
      <c r="AZ5" s="84"/>
      <c r="BA5" s="84"/>
      <c r="BB5" s="84" t="s">
        <v>277</v>
      </c>
      <c r="BC5" s="84" t="s">
        <v>145</v>
      </c>
      <c r="BD5" s="108"/>
      <c r="BE5" s="84">
        <v>0</v>
      </c>
      <c r="BF5" s="38" t="s">
        <v>264</v>
      </c>
      <c r="BG5" s="84">
        <v>7643964788</v>
      </c>
      <c r="BH5" s="114" t="s">
        <v>278</v>
      </c>
      <c r="BI5" s="38" t="s">
        <v>110</v>
      </c>
      <c r="BJ5" s="85">
        <v>45825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19000</v>
      </c>
      <c r="BQ5" s="117" t="s">
        <v>202</v>
      </c>
      <c r="BR5" s="118" t="s">
        <v>279</v>
      </c>
    </row>
    <row r="6" spans="1:70" s="113" customFormat="1" ht="15" customHeight="1" x14ac:dyDescent="0.3">
      <c r="A6" s="84">
        <v>2</v>
      </c>
      <c r="B6" s="38" t="s">
        <v>255</v>
      </c>
      <c r="C6" s="38" t="s">
        <v>249</v>
      </c>
      <c r="D6" s="38" t="s">
        <v>248</v>
      </c>
      <c r="E6" s="38" t="s">
        <v>248</v>
      </c>
      <c r="F6" s="38" t="s">
        <v>247</v>
      </c>
      <c r="G6" s="84" t="s">
        <v>256</v>
      </c>
      <c r="H6" s="38" t="s">
        <v>257</v>
      </c>
      <c r="I6" s="84">
        <v>3641</v>
      </c>
      <c r="J6" s="38" t="s">
        <v>294</v>
      </c>
      <c r="K6" s="84">
        <v>3641</v>
      </c>
      <c r="L6" s="84" t="s">
        <v>259</v>
      </c>
      <c r="M6" s="38" t="s">
        <v>260</v>
      </c>
      <c r="N6" s="84">
        <v>5882</v>
      </c>
      <c r="O6" s="84" t="s">
        <v>295</v>
      </c>
      <c r="P6" s="84">
        <v>456485</v>
      </c>
      <c r="Q6" s="38" t="s">
        <v>296</v>
      </c>
      <c r="R6" s="38" t="s">
        <v>263</v>
      </c>
      <c r="S6" s="84" t="s">
        <v>297</v>
      </c>
      <c r="T6" s="84" t="s">
        <v>297</v>
      </c>
      <c r="U6" s="84" t="s">
        <v>265</v>
      </c>
      <c r="V6" s="84" t="s">
        <v>266</v>
      </c>
      <c r="W6" s="84">
        <v>541</v>
      </c>
      <c r="X6" s="38" t="s">
        <v>267</v>
      </c>
      <c r="Y6" s="84">
        <v>351972379</v>
      </c>
      <c r="Z6" s="38" t="s">
        <v>298</v>
      </c>
      <c r="AA6" s="108" t="s">
        <v>269</v>
      </c>
      <c r="AB6" s="84">
        <v>52000</v>
      </c>
      <c r="AC6" s="108" t="s">
        <v>299</v>
      </c>
      <c r="AD6" s="84">
        <v>24</v>
      </c>
      <c r="AE6" s="84" t="s">
        <v>300</v>
      </c>
      <c r="AF6" s="84" t="s">
        <v>301</v>
      </c>
      <c r="AG6" s="108" t="s">
        <v>302</v>
      </c>
      <c r="AH6" s="84" t="s">
        <v>303</v>
      </c>
      <c r="AI6" s="108" t="s">
        <v>304</v>
      </c>
      <c r="AJ6" s="84">
        <v>2780</v>
      </c>
      <c r="AK6" s="84">
        <v>2780</v>
      </c>
      <c r="AL6" s="108" t="s">
        <v>305</v>
      </c>
      <c r="AM6" s="84">
        <v>46342.74</v>
      </c>
      <c r="AN6" s="112">
        <v>14817.26</v>
      </c>
      <c r="AO6" s="112">
        <v>61160</v>
      </c>
      <c r="AP6" s="112">
        <v>5657.26</v>
      </c>
      <c r="AQ6" s="112">
        <v>181.74</v>
      </c>
      <c r="AR6" s="112">
        <v>5839</v>
      </c>
      <c r="AS6" s="112">
        <v>2659.88</v>
      </c>
      <c r="AT6" s="112">
        <v>120.12</v>
      </c>
      <c r="AU6" s="112">
        <v>2780</v>
      </c>
      <c r="AV6" s="84">
        <v>23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277</v>
      </c>
      <c r="BC6" s="84" t="s">
        <v>145</v>
      </c>
      <c r="BD6" s="108" t="s">
        <v>145</v>
      </c>
      <c r="BE6" s="84">
        <v>0</v>
      </c>
      <c r="BF6" s="38" t="s">
        <v>297</v>
      </c>
      <c r="BG6" s="84">
        <v>8521608013</v>
      </c>
      <c r="BH6" s="114" t="s">
        <v>306</v>
      </c>
      <c r="BI6" s="38" t="s">
        <v>110</v>
      </c>
      <c r="BJ6" s="85">
        <v>45825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>
        <v>3000</v>
      </c>
      <c r="BQ6" s="117" t="s">
        <v>203</v>
      </c>
      <c r="BR6" s="118" t="s">
        <v>307</v>
      </c>
    </row>
    <row r="7" spans="1:70" s="113" customFormat="1" ht="15" customHeight="1" x14ac:dyDescent="0.3">
      <c r="A7" s="84">
        <v>3</v>
      </c>
      <c r="B7" s="38" t="s">
        <v>255</v>
      </c>
      <c r="C7" s="38" t="s">
        <v>249</v>
      </c>
      <c r="D7" s="38" t="s">
        <v>248</v>
      </c>
      <c r="E7" s="38" t="s">
        <v>248</v>
      </c>
      <c r="F7" s="38" t="s">
        <v>247</v>
      </c>
      <c r="G7" s="84" t="s">
        <v>256</v>
      </c>
      <c r="H7" s="38" t="s">
        <v>257</v>
      </c>
      <c r="I7" s="84">
        <v>3641</v>
      </c>
      <c r="J7" s="38" t="s">
        <v>294</v>
      </c>
      <c r="K7" s="84">
        <v>3641</v>
      </c>
      <c r="L7" s="84" t="s">
        <v>259</v>
      </c>
      <c r="M7" s="38" t="s">
        <v>260</v>
      </c>
      <c r="N7" s="84">
        <v>5882</v>
      </c>
      <c r="O7" s="84" t="s">
        <v>295</v>
      </c>
      <c r="P7" s="84">
        <v>6991</v>
      </c>
      <c r="Q7" s="38" t="s">
        <v>308</v>
      </c>
      <c r="R7" s="38" t="s">
        <v>309</v>
      </c>
      <c r="S7" s="84" t="s">
        <v>310</v>
      </c>
      <c r="T7" s="84" t="s">
        <v>310</v>
      </c>
      <c r="U7" s="84" t="s">
        <v>311</v>
      </c>
      <c r="V7" s="84" t="s">
        <v>266</v>
      </c>
      <c r="W7" s="84">
        <v>0</v>
      </c>
      <c r="X7" s="38" t="s">
        <v>312</v>
      </c>
      <c r="Y7" s="84">
        <v>355025401</v>
      </c>
      <c r="Z7" s="38" t="s">
        <v>313</v>
      </c>
      <c r="AA7" s="108" t="s">
        <v>314</v>
      </c>
      <c r="AB7" s="84">
        <v>40000</v>
      </c>
      <c r="AC7" s="108" t="s">
        <v>299</v>
      </c>
      <c r="AD7" s="84">
        <v>18</v>
      </c>
      <c r="AE7" s="84" t="s">
        <v>315</v>
      </c>
      <c r="AF7" s="84" t="s">
        <v>316</v>
      </c>
      <c r="AG7" s="108" t="s">
        <v>317</v>
      </c>
      <c r="AH7" s="84" t="s">
        <v>318</v>
      </c>
      <c r="AI7" s="108" t="s">
        <v>319</v>
      </c>
      <c r="AJ7" s="84">
        <v>2690</v>
      </c>
      <c r="AK7" s="84">
        <v>2690</v>
      </c>
      <c r="AL7" s="108" t="s">
        <v>305</v>
      </c>
      <c r="AM7" s="84">
        <v>32435.68</v>
      </c>
      <c r="AN7" s="112">
        <v>7914.32</v>
      </c>
      <c r="AO7" s="112">
        <v>40350</v>
      </c>
      <c r="AP7" s="112">
        <v>7564.32</v>
      </c>
      <c r="AQ7" s="112">
        <v>316.68</v>
      </c>
      <c r="AR7" s="112">
        <v>7881</v>
      </c>
      <c r="AS7" s="112">
        <v>2529.39</v>
      </c>
      <c r="AT7" s="112">
        <v>160.61000000000001</v>
      </c>
      <c r="AU7" s="112">
        <v>2690</v>
      </c>
      <c r="AV7" s="84">
        <v>16</v>
      </c>
      <c r="AW7" s="84"/>
      <c r="AX7" s="84"/>
      <c r="AY7" s="108"/>
      <c r="AZ7" s="84"/>
      <c r="BA7" s="84"/>
      <c r="BB7" s="84" t="s">
        <v>277</v>
      </c>
      <c r="BC7" s="84" t="s">
        <v>145</v>
      </c>
      <c r="BD7" s="108"/>
      <c r="BE7" s="84">
        <v>0</v>
      </c>
      <c r="BF7" s="38" t="s">
        <v>310</v>
      </c>
      <c r="BG7" s="84">
        <v>9508130046</v>
      </c>
      <c r="BH7" s="114" t="s">
        <v>278</v>
      </c>
      <c r="BI7" s="38" t="s">
        <v>110</v>
      </c>
      <c r="BJ7" s="85">
        <v>45825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2690</v>
      </c>
      <c r="BQ7" s="117" t="s">
        <v>203</v>
      </c>
      <c r="BR7" s="118" t="s">
        <v>320</v>
      </c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2025-06-18T03:34:16Z</dcterms:modified>
</cp:coreProperties>
</file>