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73F90AFB-4A7D-4673-A304-00CFD92095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D8" i="20"/>
  <c r="C8" i="20"/>
  <c r="B8" i="20"/>
  <c r="U7" i="20"/>
  <c r="D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/>
  <c r="X5" i="7" a="1"/>
  <c r="X5" i="7" s="1"/>
  <c r="W5" i="7"/>
  <c r="T5" i="7"/>
  <c r="S5" i="7"/>
  <c r="R5" i="7"/>
  <c r="J5" i="7"/>
  <c r="F5" i="7"/>
  <c r="E5" i="7"/>
  <c r="D5" i="7"/>
  <c r="C5" i="7"/>
  <c r="B5" i="7"/>
  <c r="H5" i="24" l="1"/>
  <c r="I5" i="24"/>
  <c r="M5" i="24"/>
  <c r="L5" i="24"/>
  <c r="K5" i="24"/>
  <c r="J5" i="24"/>
  <c r="A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<sst xmlns="http://schemas.openxmlformats.org/spreadsheetml/2006/main" count="379" uniqueCount="305">
  <si>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</si>
  <si>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</si>
  <si>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</si>
  <si>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</si>
  <si>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</si>
  <si>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</si>
  <si>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</si>
  <si>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</si>
  <si>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</si>
  <si>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</si>
  <si>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</si>
  <si>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</si>
  <si>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</si>
  <si>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</si>
  <si>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</si>
  <si>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</si>
  <si>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</si>
  <si>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</si>
  <si>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</si>
  <si>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</si>
  <si>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</si>
  <si>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</si>
  <si>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</si>
  <si>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</si>
  <si>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</si>
  <si>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</si>
  <si>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</si>
  <si>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</si>
  <si>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</si>
  <si>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</si>
  <si>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</si>
  <si>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</si>
  <si>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</si>
  <si>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</si>
  <si>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</si>
  <si>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</si>
  <si>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</si>
  <si>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</si>
  <si>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</si>
  <si>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</si>
  <si>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</si>
  <si>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</si>
  <si>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</si>
  <si>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</si>
  <si>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</si>
  <si>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</si>
  <si>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</si>
  <si>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</si>
  <si>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</si>
  <si>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</si>
  <si>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</si>
  <si>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</si>
  <si>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</si>
  <si>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</si>
  <si>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</si>
  <si>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</si>
  <si>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</si>
  <si>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</si>
  <si>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</si>
  <si>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</si>
  <si>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</si>
  <si>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</si>
  <si>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</si>
  <si>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</si>
  <si>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</si>
  <si>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</si>
  <si>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</si>
  <si>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</si>
  <si>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</si>
  <si>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</si>
  <si>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</si>
  <si>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</si>
  <si>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</si>
  <si>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</si>
  <si>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</si>
  <si>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</si>
  <si>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</si>
  <si>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</si>
  <si>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</si>
  <si>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</si>
  <si>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</si>
  <si>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</si>
  <si>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</si>
  <si>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</si>
  <si>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</si>
  <si>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</si>
  <si>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</si>
  <si>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</si>
  <si>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</si>
  <si>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</si>
  <si>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Suman Saurav/SF0093573</t>
  </si>
  <si>
    <t>Aditya Kumar/SF0092055</t>
  </si>
  <si>
    <t>Vidya bhushan dubey/SF0024851</t>
  </si>
  <si>
    <t>Alok Kumar Raju/SF0091403</t>
  </si>
  <si>
    <t>Suspended-Not Working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</si>
  <si>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</si>
  <si>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</si>
  <si>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</si>
  <si>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</si>
  <si>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</si>
  <si>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</si>
  <si>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</si>
  <si>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</si>
  <si>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</si>
  <si>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</si>
  <si>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</si>
  <si>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</si>
  <si>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</si>
  <si>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</si>
  <si>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</si>
  <si>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</si>
  <si>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</si>
  <si>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</si>
  <si>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</si>
  <si>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</si>
  <si>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</si>
  <si>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</si>
  <si>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</si>
  <si>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</si>
  <si>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</si>
  <si>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BH3571</t>
  </si>
  <si>
    <t>Patahi</t>
  </si>
  <si>
    <t>Chakia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</si>
  <si>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</si>
  <si>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</si>
  <si>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</si>
  <si>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</si>
  <si>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</si>
  <si>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</si>
  <si>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</si>
  <si>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</si>
  <si>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</si>
  <si>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</si>
  <si>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</si>
  <si>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</si>
  <si>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</si>
  <si>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</si>
  <si>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</si>
  <si>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</si>
  <si>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</si>
  <si>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</si>
  <si>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</si>
  <si>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</si>
  <si>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</si>
  <si>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</si>
  <si>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</si>
  <si>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</si>
  <si>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</si>
  <si>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</si>
  <si>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</si>
  <si>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</si>
  <si>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</si>
  <si>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</si>
  <si>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</si>
  <si>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</si>
  <si>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</si>
  <si>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</si>
  <si>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</si>
  <si>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</si>
  <si>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</si>
  <si>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</si>
  <si>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</si>
  <si>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</si>
  <si>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G-1</t>
  </si>
  <si>
    <t>"Left" Key Number</t>
  </si>
  <si>
    <t>G-2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</si>
  <si>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</si>
  <si>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Suman Saurav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</si>
  <si>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</si>
  <si>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Guddu Kumar Yadav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</si>
  <si>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</si>
  <si>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SF0093573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</si>
  <si>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</si>
  <si>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SF0066560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</si>
  <si>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</si>
  <si>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CM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</si>
  <si>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</si>
  <si>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</si>
  <si>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</si>
  <si>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</si>
  <si>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</si>
  <si>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</si>
  <si>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</si>
  <si>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</si>
  <si>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</si>
  <si>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</si>
  <si>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</si>
  <si>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</si>
  <si>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</si>
  <si>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</si>
  <si>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</si>
  <si>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</si>
  <si>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</si>
  <si>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</si>
  <si>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</si>
  <si>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</si>
  <si>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</si>
  <si>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</si>
  <si>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</si>
  <si>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</si>
  <si>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</si>
  <si>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Rohit Kumar</t>
  </si>
  <si>
    <t>SF0080567</t>
  </si>
  <si>
    <t>LO</t>
  </si>
  <si>
    <t>627732</t>
  </si>
  <si>
    <t>SID951375330128</t>
  </si>
  <si>
    <t>USHA DEVI</t>
  </si>
  <si>
    <t>15-Oct-2022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</si>
  <si>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</si>
  <si>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</si>
  <si>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</si>
  <si>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</si>
  <si>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</si>
  <si>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</si>
  <si>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</si>
  <si>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</si>
  <si>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</si>
  <si>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</si>
  <si>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</si>
  <si>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</si>
  <si>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</si>
  <si>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</si>
  <si>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</si>
  <si>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</si>
  <si>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</si>
  <si>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</si>
  <si>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</si>
  <si>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</si>
  <si>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</si>
  <si>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</si>
  <si>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</si>
  <si>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</si>
  <si>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</si>
  <si>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</si>
  <si>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</si>
  <si>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</si>
  <si>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</si>
  <si>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</si>
  <si>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</si>
  <si>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</si>
  <si>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</si>
  <si>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</si>
  <si>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</si>
  <si>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</si>
  <si>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</si>
  <si>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</si>
  <si>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</si>
  <si>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</si>
  <si>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</si>
  <si>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</si>
  <si>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</si>
  <si>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</si>
  <si>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</si>
  <si>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</si>
  <si>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</si>
  <si>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</si>
  <si>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</si>
  <si>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</si>
  <si>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</si>
  <si>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</si>
  <si>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</si>
  <si>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</si>
  <si>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</si>
  <si>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</si>
  <si>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</si>
  <si>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</si>
  <si>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</si>
  <si>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</si>
  <si>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</si>
  <si>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</si>
  <si>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</si>
  <si>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</si>
  <si>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</si>
  <si>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</si>
  <si>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</si>
  <si>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</si>
  <si>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</si>
  <si>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</si>
  <si>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Bihar-1</t>
  </si>
  <si>
    <t>Sitamarhi</t>
  </si>
  <si>
    <t>Patti Bokane</t>
  </si>
  <si>
    <t>Rohit  Kumar</t>
  </si>
  <si>
    <t>sagar</t>
  </si>
  <si>
    <t>Chetana</t>
  </si>
  <si>
    <t>BC</t>
  </si>
  <si>
    <t>HINDU</t>
  </si>
  <si>
    <t>Agriculture &amp; Farming</t>
  </si>
  <si>
    <t>05</t>
  </si>
  <si>
    <t>3</t>
  </si>
  <si>
    <t>5 Yrs</t>
  </si>
  <si>
    <t>20 Oct 2020</t>
  </si>
  <si>
    <t>&gt; 4 to 6 Years</t>
  </si>
  <si>
    <t>05-Dec-2022</t>
  </si>
  <si>
    <t>02-Apr-2025</t>
  </si>
  <si>
    <t>&gt;180</t>
  </si>
  <si>
    <t>Open</t>
  </si>
  <si>
    <t>Raj Kumar Sah/SF0050575</t>
  </si>
  <si>
    <t xml:space="preserve">One installment collected by Lo Rohit Kumar/SF0080563  from borrower but not posted her account, date-05-11-2024 </t>
  </si>
  <si>
    <t>Borrower paid 04 installment of rs.3550*4=14200/- to LO Rohit Kumar/SF0080567 but he did not post that emi in fimo on same date. Out of that rs.8550/- post in fimo in the month of March'25 and April'25 and rest rs.5650/- kept in his pocket.</t>
  </si>
  <si>
    <t>One installment collected by Lo Rohit Kumar/SF0080563 from borrower but not posted her account, date-05-01-2024 and the same amount posted in fimo on march'25.</t>
  </si>
  <si>
    <t>One installment collected by Lo Rohit Kumar/SF0080563  from
 borrower but not posted her account, date-05-09-2024 and the same amount posted in fimo on Apr'25</t>
  </si>
  <si>
    <t>One installment collected by Lo Rohit Kumar/SF0080563  from borrower but not posted her account, date-05-10-2024 out of that rs.1450/- posted in fimo on Apr'25 and rest rs.2100/- kept in his pocket.</t>
  </si>
  <si>
    <t xml:space="preserve">Complaint has been raised bt borrower to css. Post verification it is observed tota 04 emi of rs.3550*4=14200/- paid by borrower on 04 different dates but the entry not posted in fimo on same date. Out of that rs.8550/- post in fimo on the month Mar'25 &amp; Apr'25 by LO Rohit/SF0080567 and rest rs.5650/- kept in his pocket. Final fraud amount is.5650/- need to recover.
</t>
  </si>
  <si>
    <t>FN25-26-00971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</si>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</sst>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d\-mmm\-yy;@"/>
    <numFmt numFmtId="171" formatCode="[$-409]h:mm\ AM/PM;@"/>
    <numFmt numFmtId="172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2" fontId="18" fillId="6" borderId="1" xfId="1" applyNumberFormat="1" applyFont="1" applyFill="1" applyBorder="1" applyAlignment="1" applyProtection="1">
      <alignment horizontal="center" vertical="center"/>
      <protection hidden="1"/>
    </xf>
    <xf numFmtId="172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2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0" t="str">
        <f>IF('Physical Cash at Safe'!D28="Yes",'Physical Cash at Safe'!B4,'Borrower Wise Details'!B5)</f>
        <v>BH3571</v>
      </c>
      <c r="D5" s="111" t="str">
        <f>IF('Physical Cash at Safe'!D28="Yes",'Physical Cash at Safe'!A4,'Borrower Wise Details'!C5)</f>
        <v>Patahi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Muzaffarpur</v>
      </c>
      <c r="G5" s="112">
        <v>45810</v>
      </c>
      <c r="H5" s="113" t="s">
        <v>89</v>
      </c>
      <c r="I5" s="112">
        <v>45818</v>
      </c>
      <c r="J5" s="115" t="str">
        <f>IF('Physical Cash at Safe'!D28="Yes",'Physical Cash at Safe'!E28,IF('Borrower Wise Details'!D5&lt;&gt;"",'Borrower Wise Details'!D5,""))</f>
        <v>FN25-26-00971</v>
      </c>
      <c r="K5" s="116">
        <v>1</v>
      </c>
      <c r="L5" s="117">
        <v>10650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Rohit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SF0080567</v>
      </c>
      <c r="U5" s="120" t="s">
        <v>94</v>
      </c>
      <c r="V5" s="112">
        <v>45804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45824</v>
      </c>
      <c r="AA5" s="112">
        <v>45824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14200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8550</v>
      </c>
      <c r="AE5" s="101">
        <f>IF(AND(AC5="",AD5=""),"",IF(AD5="",AC5,AC5-IF(ISNUMBER(AD5),AD5,0)))</f>
        <v>5650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45817</v>
      </c>
      <c r="AH5" s="124" t="s">
        <v>302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G5" sqref="G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1" t="s">
        <v>97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BH3571</v>
      </c>
      <c r="C5" s="96" t="str">
        <f>IF('Fraud Investigation Report'!D5="","",'Fraud Investigation Report'!D5)</f>
        <v>Patahi</v>
      </c>
      <c r="D5" s="97" t="str">
        <f>IF(OR('Fraud Investigation Report'!R5="",'Fraud Investigation Report'!R5=0),"",'Fraud Investigation Report'!R5)</f>
        <v>Rohit Kumar</v>
      </c>
      <c r="E5" s="97" t="str">
        <f>IF(OR('Fraud Investigation Report'!T5="",'Fraud Investigation Report'!T5=0),"",'Fraud Investigation Report'!T5)</f>
        <v>SF0080567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FN25-26-00971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14200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14200</v>
      </c>
      <c r="O5" s="98">
        <f>IF('Fraud Investigation Report'!AD5="","",'Fraud Investigation Report'!AD5)</f>
        <v>8550</v>
      </c>
      <c r="P5" s="101">
        <f>IF(AND(N5="",O5=""),"",IF(O5="",N5,N5-IF(ISNUMBER(O5),O5,0)))</f>
        <v>5650</v>
      </c>
      <c r="Q5" s="43"/>
      <c r="R5" s="12" t="s">
        <v>304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7" sqref="A7:E7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53" t="s">
        <v>52</v>
      </c>
      <c r="B1" s="154"/>
      <c r="C1" s="154"/>
      <c r="D1" s="154"/>
      <c r="E1" s="155"/>
    </row>
    <row r="2" spans="1:5" ht="18">
      <c r="A2" s="53"/>
      <c r="B2" s="156" t="s">
        <v>53</v>
      </c>
      <c r="C2" s="156"/>
      <c r="D2" s="156"/>
      <c r="E2" s="54"/>
    </row>
    <row r="3" spans="1:5">
      <c r="A3" s="55" t="s">
        <v>115</v>
      </c>
      <c r="B3" s="55" t="s">
        <v>116</v>
      </c>
      <c r="C3" s="55" t="s">
        <v>117</v>
      </c>
      <c r="D3" s="55" t="s">
        <v>118</v>
      </c>
      <c r="E3" s="55" t="s">
        <v>119</v>
      </c>
    </row>
    <row r="4" spans="1:5" ht="24" customHeight="1">
      <c r="A4" s="56" t="s">
        <v>120</v>
      </c>
      <c r="B4" s="41" t="s">
        <v>121</v>
      </c>
      <c r="C4" s="41" t="s">
        <v>122</v>
      </c>
      <c r="D4" s="41" t="s">
        <v>123</v>
      </c>
      <c r="E4" s="41" t="s">
        <v>123</v>
      </c>
    </row>
    <row r="5" spans="1:5" ht="35.25" customHeight="1">
      <c r="A5" s="57" t="s">
        <v>124</v>
      </c>
      <c r="B5" s="57" t="s">
        <v>125</v>
      </c>
      <c r="C5" s="57" t="s">
        <v>126</v>
      </c>
      <c r="D5" s="57" t="s">
        <v>127</v>
      </c>
      <c r="E5" s="57" t="s">
        <v>128</v>
      </c>
    </row>
    <row r="6" spans="1:5" ht="25.5" customHeight="1">
      <c r="A6" s="58" t="s">
        <v>129</v>
      </c>
      <c r="B6" s="59">
        <v>45814</v>
      </c>
      <c r="C6" s="59">
        <v>45813</v>
      </c>
      <c r="D6" s="59">
        <v>45814</v>
      </c>
      <c r="E6" s="60">
        <v>0.29166666666666669</v>
      </c>
    </row>
    <row r="7" spans="1:5" ht="15.6">
      <c r="A7" s="157" t="s">
        <v>130</v>
      </c>
      <c r="B7" s="158"/>
      <c r="C7" s="158"/>
      <c r="D7" s="158"/>
      <c r="E7" s="158"/>
    </row>
    <row r="8" spans="1:5" ht="15" customHeight="1">
      <c r="A8" s="163" t="s">
        <v>131</v>
      </c>
      <c r="B8" s="159" t="s">
        <v>132</v>
      </c>
      <c r="C8" s="160"/>
      <c r="D8" s="161" t="s">
        <v>133</v>
      </c>
      <c r="E8" s="162"/>
    </row>
    <row r="9" spans="1:5">
      <c r="A9" s="164"/>
      <c r="B9" s="61" t="s">
        <v>134</v>
      </c>
      <c r="C9" s="62" t="s">
        <v>135</v>
      </c>
      <c r="D9" s="62" t="s">
        <v>134</v>
      </c>
      <c r="E9" s="62" t="s">
        <v>135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345</v>
      </c>
      <c r="C11" s="65">
        <f>B11*A11</f>
        <v>172500</v>
      </c>
      <c r="D11" s="67">
        <v>345</v>
      </c>
      <c r="E11" s="65">
        <f t="shared" ref="E11:E17" si="0">D11*A11</f>
        <v>172500</v>
      </c>
    </row>
    <row r="12" spans="1:5">
      <c r="A12" s="66">
        <v>200</v>
      </c>
      <c r="B12" s="67">
        <v>60</v>
      </c>
      <c r="C12" s="65">
        <f>B12*A12</f>
        <v>12000</v>
      </c>
      <c r="D12" s="67">
        <v>91</v>
      </c>
      <c r="E12" s="65">
        <f t="shared" si="0"/>
        <v>18200</v>
      </c>
    </row>
    <row r="13" spans="1:5">
      <c r="A13" s="66">
        <v>100</v>
      </c>
      <c r="B13" s="67">
        <v>250</v>
      </c>
      <c r="C13" s="65">
        <f t="shared" ref="C13:C17" si="1">B13*A13</f>
        <v>25000</v>
      </c>
      <c r="D13" s="67">
        <v>172</v>
      </c>
      <c r="E13" s="65">
        <f t="shared" si="0"/>
        <v>17200</v>
      </c>
    </row>
    <row r="14" spans="1:5">
      <c r="A14" s="66">
        <v>50</v>
      </c>
      <c r="B14" s="67">
        <v>20</v>
      </c>
      <c r="C14" s="65">
        <f t="shared" si="1"/>
        <v>1000</v>
      </c>
      <c r="D14" s="67">
        <v>63</v>
      </c>
      <c r="E14" s="65">
        <f t="shared" si="0"/>
        <v>3150</v>
      </c>
    </row>
    <row r="15" spans="1:5">
      <c r="A15" s="66">
        <v>20</v>
      </c>
      <c r="B15" s="67">
        <v>50</v>
      </c>
      <c r="C15" s="65">
        <f t="shared" si="1"/>
        <v>1000</v>
      </c>
      <c r="D15" s="67">
        <v>43</v>
      </c>
      <c r="E15" s="65">
        <f t="shared" si="0"/>
        <v>860</v>
      </c>
    </row>
    <row r="16" spans="1:5">
      <c r="A16" s="66">
        <v>10</v>
      </c>
      <c r="B16" s="67">
        <v>50</v>
      </c>
      <c r="C16" s="65">
        <f t="shared" si="1"/>
        <v>500</v>
      </c>
      <c r="D16" s="67">
        <v>10</v>
      </c>
      <c r="E16" s="65">
        <f t="shared" si="0"/>
        <v>100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136</v>
      </c>
      <c r="B18" s="69">
        <v>30</v>
      </c>
      <c r="C18" s="65">
        <f>B18</f>
        <v>30</v>
      </c>
      <c r="D18" s="69">
        <v>20</v>
      </c>
      <c r="E18" s="70">
        <f>D18</f>
        <v>20</v>
      </c>
    </row>
    <row r="19" spans="1:5">
      <c r="A19" s="71"/>
      <c r="B19" s="72" t="s">
        <v>137</v>
      </c>
      <c r="C19" s="73">
        <f>SUM(C10:C18)</f>
        <v>212030</v>
      </c>
      <c r="D19" s="72" t="s">
        <v>137</v>
      </c>
      <c r="E19" s="73">
        <f>SUM(E10:E18)</f>
        <v>212030</v>
      </c>
    </row>
    <row r="20" spans="1:5" ht="30" customHeight="1">
      <c r="A20" s="148" t="s">
        <v>138</v>
      </c>
      <c r="B20" s="149"/>
      <c r="C20" s="74">
        <v>212030</v>
      </c>
      <c r="D20" s="75" t="s">
        <v>139</v>
      </c>
      <c r="E20" s="76">
        <v>0</v>
      </c>
    </row>
    <row r="21" spans="1:5" ht="30" customHeight="1">
      <c r="A21" s="150" t="s">
        <v>140</v>
      </c>
      <c r="B21" s="151"/>
      <c r="C21" s="76">
        <v>0</v>
      </c>
      <c r="D21" s="75" t="s">
        <v>141</v>
      </c>
      <c r="E21" s="76">
        <v>0</v>
      </c>
    </row>
    <row r="22" spans="1:5" ht="30" customHeight="1">
      <c r="A22" s="150" t="s">
        <v>142</v>
      </c>
      <c r="B22" s="151"/>
      <c r="C22" s="76">
        <v>0</v>
      </c>
      <c r="D22" s="77" t="s">
        <v>143</v>
      </c>
      <c r="E22" s="76"/>
    </row>
    <row r="23" spans="1:5" ht="30" customHeight="1">
      <c r="A23" s="150" t="s">
        <v>144</v>
      </c>
      <c r="B23" s="151"/>
      <c r="C23" s="78">
        <f>(C19+C21)-(E20+E21)-E19</f>
        <v>0</v>
      </c>
      <c r="D23" s="79" t="s">
        <v>145</v>
      </c>
      <c r="E23" s="76"/>
    </row>
    <row r="24" spans="1:5" ht="82.5" customHeight="1">
      <c r="A24" s="75" t="s">
        <v>146</v>
      </c>
      <c r="B24" s="152"/>
      <c r="C24" s="152"/>
      <c r="D24" s="152"/>
      <c r="E24" s="152"/>
    </row>
    <row r="25" spans="1:5" ht="57.75" customHeight="1">
      <c r="A25" s="80" t="s">
        <v>147</v>
      </c>
      <c r="B25" s="139"/>
      <c r="C25" s="139"/>
      <c r="D25" s="139"/>
      <c r="E25" s="139"/>
    </row>
    <row r="26" spans="1:5" ht="20.100000000000001" customHeight="1">
      <c r="A26" s="140" t="s">
        <v>148</v>
      </c>
      <c r="B26" s="140"/>
      <c r="C26" s="140"/>
      <c r="D26" s="140"/>
      <c r="E26" s="140"/>
    </row>
    <row r="27" spans="1:5" ht="27.75" customHeight="1">
      <c r="A27" s="81" t="s">
        <v>149</v>
      </c>
      <c r="B27" s="81" t="s">
        <v>150</v>
      </c>
      <c r="C27" s="81" t="s">
        <v>151</v>
      </c>
      <c r="D27" s="81" t="s">
        <v>152</v>
      </c>
      <c r="E27" s="81" t="s">
        <v>153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154</v>
      </c>
      <c r="B29" s="84" t="s">
        <v>155</v>
      </c>
      <c r="C29" s="81" t="s">
        <v>156</v>
      </c>
      <c r="D29" s="141" t="s">
        <v>157</v>
      </c>
      <c r="E29" s="142"/>
    </row>
    <row r="30" spans="1:5" ht="40.049999999999997" customHeight="1">
      <c r="A30" s="85"/>
      <c r="B30" s="85"/>
      <c r="C30" s="86"/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7" t="s">
        <v>158</v>
      </c>
      <c r="B32" s="14" t="s">
        <v>159</v>
      </c>
      <c r="C32" s="87" t="s">
        <v>160</v>
      </c>
      <c r="D32" s="132" t="s">
        <v>161</v>
      </c>
      <c r="E32" s="133"/>
    </row>
    <row r="33" spans="1:5" ht="18" customHeight="1">
      <c r="A33" s="87" t="s">
        <v>162</v>
      </c>
      <c r="B33" s="14" t="s">
        <v>163</v>
      </c>
      <c r="C33" s="88" t="s">
        <v>164</v>
      </c>
      <c r="D33" s="134" t="s">
        <v>165</v>
      </c>
      <c r="E33" s="135"/>
    </row>
    <row r="34" spans="1:5" ht="27.6">
      <c r="A34" s="88" t="s">
        <v>166</v>
      </c>
      <c r="B34" s="14" t="s">
        <v>167</v>
      </c>
      <c r="C34" s="88" t="s">
        <v>168</v>
      </c>
      <c r="D34" s="136" t="s">
        <v>169</v>
      </c>
      <c r="E34" s="137"/>
    </row>
    <row r="35" spans="1:5" ht="27.6">
      <c r="A35" s="88" t="s">
        <v>170</v>
      </c>
      <c r="B35" s="14" t="s">
        <v>171</v>
      </c>
      <c r="C35" s="88" t="s">
        <v>172</v>
      </c>
      <c r="D35" s="136" t="s">
        <v>173</v>
      </c>
      <c r="E35" s="137"/>
    </row>
    <row r="36" spans="1:5" ht="25.5" customHeight="1">
      <c r="A36" s="88" t="s">
        <v>174</v>
      </c>
      <c r="B36" s="14" t="s">
        <v>175</v>
      </c>
      <c r="C36" s="88" t="s">
        <v>176</v>
      </c>
      <c r="D36" s="138" t="s">
        <v>177</v>
      </c>
      <c r="E36" s="138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A8" sqref="A8"/>
    </sheetView>
  </sheetViews>
  <sheetFormatPr defaultColWidth="0" defaultRowHeight="13.8" zeroHeight="1"/>
  <cols>
    <col min="1" max="1" width="8.6640625" style="30" customWidth="1"/>
    <col min="2" max="2" width="13.21875" style="30" customWidth="1"/>
    <col min="3" max="3" width="18.6640625" style="30" customWidth="1"/>
    <col min="4" max="4" width="16.44140625" style="30" customWidth="1"/>
    <col min="5" max="5" width="14.88671875" style="30" customWidth="1"/>
    <col min="6" max="6" width="20.33203125" style="30" customWidth="1"/>
    <col min="7" max="7" width="20.6640625" style="30" customWidth="1"/>
    <col min="8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664062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6640625" style="30" customWidth="1"/>
    <col min="23" max="23" width="52.21875" style="30" customWidth="1"/>
    <col min="24" max="24" width="8.6640625" style="30" customWidth="1"/>
    <col min="25" max="16384" width="8.664062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178</v>
      </c>
      <c r="E3" s="35" t="s">
        <v>179</v>
      </c>
      <c r="F3" s="35" t="s">
        <v>180</v>
      </c>
      <c r="U3" s="35" t="s">
        <v>179</v>
      </c>
      <c r="V3" s="35" t="s">
        <v>180</v>
      </c>
    </row>
    <row r="4" spans="1:23" ht="42.75" customHeight="1">
      <c r="A4" s="36" t="s">
        <v>55</v>
      </c>
      <c r="B4" s="37" t="s">
        <v>181</v>
      </c>
      <c r="C4" s="37" t="s">
        <v>99</v>
      </c>
      <c r="D4" s="37" t="s">
        <v>182</v>
      </c>
      <c r="E4" s="37" t="s">
        <v>183</v>
      </c>
      <c r="F4" s="37" t="s">
        <v>184</v>
      </c>
      <c r="G4" s="37" t="s">
        <v>185</v>
      </c>
      <c r="H4" s="37" t="s">
        <v>186</v>
      </c>
      <c r="I4" s="37" t="s">
        <v>187</v>
      </c>
      <c r="J4" s="37" t="s">
        <v>188</v>
      </c>
      <c r="K4" s="37" t="s">
        <v>189</v>
      </c>
      <c r="L4" s="37" t="s">
        <v>190</v>
      </c>
      <c r="M4" s="44" t="s">
        <v>191</v>
      </c>
      <c r="N4" s="37" t="s">
        <v>192</v>
      </c>
      <c r="O4" s="37" t="s">
        <v>193</v>
      </c>
      <c r="P4" s="37" t="s">
        <v>194</v>
      </c>
      <c r="Q4" s="37" t="s">
        <v>195</v>
      </c>
      <c r="R4" s="37" t="s">
        <v>196</v>
      </c>
      <c r="S4" s="37" t="s">
        <v>197</v>
      </c>
      <c r="T4" s="37" t="s">
        <v>198</v>
      </c>
      <c r="U4" s="37" t="s">
        <v>199</v>
      </c>
      <c r="V4" s="37" t="s">
        <v>8</v>
      </c>
      <c r="W4" s="37" t="s">
        <v>200</v>
      </c>
    </row>
    <row r="5" spans="1:23" ht="25.05" customHeight="1">
      <c r="A5" s="38">
        <v>1</v>
      </c>
      <c r="B5" s="39" t="str">
        <f>IF('Loan Outstanding Report'!$G$5="","",'Loan Outstanding Report'!$G$5)</f>
        <v>BH3571</v>
      </c>
      <c r="C5" s="40" t="str">
        <f>IF('Loan Outstanding Report'!$H$5="","",'Loan Outstanding Report'!$H$5)</f>
        <v>Patahi</v>
      </c>
      <c r="D5" s="41" t="s">
        <v>303</v>
      </c>
      <c r="E5" s="42">
        <v>45824</v>
      </c>
      <c r="F5" s="14" t="s">
        <v>201</v>
      </c>
      <c r="G5" s="43" t="s">
        <v>202</v>
      </c>
      <c r="H5" s="43" t="s">
        <v>203</v>
      </c>
      <c r="I5" s="13" t="s">
        <v>204</v>
      </c>
      <c r="J5" s="13" t="s">
        <v>205</v>
      </c>
      <c r="K5" s="13" t="s">
        <v>206</v>
      </c>
      <c r="L5" s="13">
        <v>349280891</v>
      </c>
      <c r="M5" s="13" t="s">
        <v>207</v>
      </c>
      <c r="N5" s="15">
        <v>65959</v>
      </c>
      <c r="O5" s="15">
        <v>3550</v>
      </c>
      <c r="P5" s="45" t="s">
        <v>9</v>
      </c>
      <c r="Q5" s="49">
        <v>45296</v>
      </c>
      <c r="R5" s="48">
        <v>3550</v>
      </c>
      <c r="S5" s="48">
        <v>3550</v>
      </c>
      <c r="T5" s="48">
        <v>0</v>
      </c>
      <c r="U5" s="50">
        <f t="shared" ref="U5" si="0">IF(AND(ISBLANK(R5),ISBLANK(S5),ISBLANK(T5)),"",R5-(S5+T5))</f>
        <v>0</v>
      </c>
      <c r="V5" s="28" t="s">
        <v>7</v>
      </c>
      <c r="W5" s="130" t="s">
        <v>299</v>
      </c>
    </row>
    <row r="6" spans="1:23" ht="25.05" customHeight="1">
      <c r="A6" s="38">
        <v>2</v>
      </c>
      <c r="B6" s="39" t="str">
        <f>IF(J6&lt;&gt;"",$B$5,"")</f>
        <v>BH3571</v>
      </c>
      <c r="C6" s="40" t="str">
        <f>IF(J6&lt;&gt;"",$C$5,"")</f>
        <v>Patahi</v>
      </c>
      <c r="D6" s="41" t="str">
        <f t="shared" ref="D6:D70" si="1">IF(J6&lt;&gt;"",$D$5,"")</f>
        <v>FN25-26-00971</v>
      </c>
      <c r="E6" s="42">
        <v>45824</v>
      </c>
      <c r="F6" s="14" t="s">
        <v>201</v>
      </c>
      <c r="G6" s="43" t="s">
        <v>202</v>
      </c>
      <c r="H6" s="43" t="s">
        <v>203</v>
      </c>
      <c r="I6" s="13" t="s">
        <v>204</v>
      </c>
      <c r="J6" s="13" t="s">
        <v>205</v>
      </c>
      <c r="K6" s="13" t="s">
        <v>206</v>
      </c>
      <c r="L6" s="13">
        <v>349280891</v>
      </c>
      <c r="M6" s="13" t="s">
        <v>207</v>
      </c>
      <c r="N6" s="15">
        <v>65959</v>
      </c>
      <c r="O6" s="15">
        <v>3550</v>
      </c>
      <c r="P6" s="45" t="s">
        <v>9</v>
      </c>
      <c r="Q6" s="49">
        <v>45540</v>
      </c>
      <c r="R6" s="48">
        <v>3550</v>
      </c>
      <c r="S6" s="48">
        <v>3550</v>
      </c>
      <c r="T6" s="48">
        <v>0</v>
      </c>
      <c r="U6" s="50">
        <f t="shared" ref="U6:U69" si="2">IF(AND(ISBLANK(R6),ISBLANK(S6),ISBLANK(T6)),"",R6-(S6+T6))</f>
        <v>0</v>
      </c>
      <c r="V6" s="28" t="s">
        <v>7</v>
      </c>
      <c r="W6" s="130" t="s">
        <v>300</v>
      </c>
    </row>
    <row r="7" spans="1:23" ht="25.05" customHeight="1">
      <c r="A7" s="38">
        <v>3</v>
      </c>
      <c r="B7" s="39" t="str">
        <f t="shared" ref="B7:B70" si="3">IF(J7&lt;&gt;"",$B$5,"")</f>
        <v>BH3571</v>
      </c>
      <c r="C7" s="40" t="str">
        <f t="shared" ref="C7:C70" si="4">IF(J7&lt;&gt;"",$C$5,"")</f>
        <v>Patahi</v>
      </c>
      <c r="D7" s="41" t="str">
        <f t="shared" si="1"/>
        <v>FN25-26-00971</v>
      </c>
      <c r="E7" s="42">
        <v>45824</v>
      </c>
      <c r="F7" s="14" t="s">
        <v>201</v>
      </c>
      <c r="G7" s="43" t="s">
        <v>202</v>
      </c>
      <c r="H7" s="43" t="s">
        <v>203</v>
      </c>
      <c r="I7" s="46" t="s">
        <v>204</v>
      </c>
      <c r="J7" s="46" t="s">
        <v>205</v>
      </c>
      <c r="K7" s="46" t="s">
        <v>206</v>
      </c>
      <c r="L7" s="47">
        <v>349280891</v>
      </c>
      <c r="M7" s="42" t="s">
        <v>207</v>
      </c>
      <c r="N7" s="48">
        <v>65959</v>
      </c>
      <c r="O7" s="48">
        <v>3550</v>
      </c>
      <c r="P7" s="45" t="s">
        <v>9</v>
      </c>
      <c r="Q7" s="49">
        <v>45570</v>
      </c>
      <c r="R7" s="48">
        <v>3550</v>
      </c>
      <c r="S7" s="48">
        <v>1450</v>
      </c>
      <c r="T7" s="48">
        <v>0</v>
      </c>
      <c r="U7" s="50">
        <f t="shared" si="2"/>
        <v>2100</v>
      </c>
      <c r="V7" s="28" t="s">
        <v>7</v>
      </c>
      <c r="W7" s="51" t="s">
        <v>301</v>
      </c>
    </row>
    <row r="8" spans="1:23" ht="25.05" customHeight="1">
      <c r="A8" s="38">
        <v>4</v>
      </c>
      <c r="B8" s="39" t="str">
        <f t="shared" si="3"/>
        <v>BH3571</v>
      </c>
      <c r="C8" s="40" t="str">
        <f t="shared" si="4"/>
        <v>Patahi</v>
      </c>
      <c r="D8" s="41" t="str">
        <f t="shared" si="1"/>
        <v>FN25-26-00971</v>
      </c>
      <c r="E8" s="42">
        <v>45824</v>
      </c>
      <c r="F8" s="14" t="s">
        <v>201</v>
      </c>
      <c r="G8" s="43" t="s">
        <v>202</v>
      </c>
      <c r="H8" s="43" t="s">
        <v>203</v>
      </c>
      <c r="I8" s="46" t="s">
        <v>204</v>
      </c>
      <c r="J8" s="46" t="s">
        <v>205</v>
      </c>
      <c r="K8" s="46" t="s">
        <v>206</v>
      </c>
      <c r="L8" s="47">
        <v>349280891</v>
      </c>
      <c r="M8" s="42" t="s">
        <v>207</v>
      </c>
      <c r="N8" s="48">
        <v>65959</v>
      </c>
      <c r="O8" s="48">
        <v>3550</v>
      </c>
      <c r="P8" s="45" t="s">
        <v>9</v>
      </c>
      <c r="Q8" s="49">
        <v>45601</v>
      </c>
      <c r="R8" s="48">
        <v>3550</v>
      </c>
      <c r="S8" s="48">
        <v>0</v>
      </c>
      <c r="T8" s="48">
        <v>0</v>
      </c>
      <c r="U8" s="50">
        <f t="shared" si="2"/>
        <v>3550</v>
      </c>
      <c r="V8" s="28" t="s">
        <v>7</v>
      </c>
      <c r="W8" s="51" t="s">
        <v>297</v>
      </c>
    </row>
    <row r="9" spans="1:23" ht="25.05" customHeight="1">
      <c r="A9" s="38">
        <v>5</v>
      </c>
      <c r="B9" s="39" t="str">
        <f t="shared" si="3"/>
        <v/>
      </c>
      <c r="C9" s="40" t="str">
        <f t="shared" si="4"/>
        <v/>
      </c>
      <c r="D9" s="41" t="str">
        <f t="shared" si="1"/>
        <v/>
      </c>
      <c r="E9" s="42"/>
      <c r="F9" s="14" t="str">
        <f t="shared" ref="F9:F70" si="5">IF(J9&lt;&gt;"",$F$5,"")</f>
        <v/>
      </c>
      <c r="G9" s="43" t="str">
        <f t="shared" ref="G9:G70" si="6">IF(J9&lt;&gt;"",$G$5,"")</f>
        <v/>
      </c>
      <c r="H9" s="43" t="str">
        <f t="shared" ref="H9:H70" si="7">IF(J9&lt;&gt;"",$H$5,"")</f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2"/>
        <v/>
      </c>
      <c r="V9" s="28"/>
      <c r="W9" s="51"/>
    </row>
    <row r="10" spans="1:23" ht="25.05" customHeight="1">
      <c r="A10" s="38">
        <v>6</v>
      </c>
      <c r="B10" s="39" t="str">
        <f t="shared" si="3"/>
        <v/>
      </c>
      <c r="C10" s="40" t="str">
        <f t="shared" si="4"/>
        <v/>
      </c>
      <c r="D10" s="41" t="str">
        <f t="shared" si="1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2"/>
        <v/>
      </c>
      <c r="V10" s="28"/>
      <c r="W10" s="51"/>
    </row>
    <row r="11" spans="1:23" ht="25.05" customHeight="1">
      <c r="A11" s="38">
        <v>7</v>
      </c>
      <c r="B11" s="39" t="str">
        <f t="shared" si="3"/>
        <v/>
      </c>
      <c r="C11" s="40" t="str">
        <f t="shared" si="4"/>
        <v/>
      </c>
      <c r="D11" s="41" t="str">
        <f t="shared" si="1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2"/>
        <v/>
      </c>
      <c r="V11" s="28"/>
      <c r="W11" s="51"/>
    </row>
    <row r="12" spans="1:23" ht="25.05" customHeight="1">
      <c r="A12" s="38">
        <v>8</v>
      </c>
      <c r="B12" s="39" t="str">
        <f t="shared" si="3"/>
        <v/>
      </c>
      <c r="C12" s="40" t="str">
        <f t="shared" si="4"/>
        <v/>
      </c>
      <c r="D12" s="41" t="str">
        <f t="shared" si="1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2"/>
        <v/>
      </c>
      <c r="V12" s="28"/>
      <c r="W12" s="51"/>
    </row>
    <row r="13" spans="1:23" ht="25.05" customHeight="1">
      <c r="A13" s="38">
        <v>9</v>
      </c>
      <c r="B13" s="39" t="str">
        <f t="shared" si="3"/>
        <v/>
      </c>
      <c r="C13" s="40" t="str">
        <f t="shared" si="4"/>
        <v/>
      </c>
      <c r="D13" s="41" t="str">
        <f t="shared" si="1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2"/>
        <v/>
      </c>
      <c r="V13" s="28"/>
      <c r="W13" s="51"/>
    </row>
    <row r="14" spans="1:23" ht="25.05" customHeight="1">
      <c r="A14" s="38">
        <v>10</v>
      </c>
      <c r="B14" s="39" t="str">
        <f t="shared" si="3"/>
        <v/>
      </c>
      <c r="C14" s="40" t="str">
        <f t="shared" si="4"/>
        <v/>
      </c>
      <c r="D14" s="41" t="str">
        <f t="shared" si="1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2"/>
        <v/>
      </c>
      <c r="V14" s="28"/>
      <c r="W14" s="51"/>
    </row>
    <row r="15" spans="1:23" ht="25.05" customHeight="1">
      <c r="A15" s="38">
        <v>11</v>
      </c>
      <c r="B15" s="39" t="str">
        <f t="shared" si="3"/>
        <v/>
      </c>
      <c r="C15" s="40" t="str">
        <f t="shared" si="4"/>
        <v/>
      </c>
      <c r="D15" s="41" t="str">
        <f t="shared" si="1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2"/>
        <v/>
      </c>
      <c r="V15" s="28"/>
      <c r="W15" s="51"/>
    </row>
    <row r="16" spans="1:23" ht="25.05" customHeight="1">
      <c r="A16" s="38">
        <v>12</v>
      </c>
      <c r="B16" s="39" t="str">
        <f t="shared" si="3"/>
        <v/>
      </c>
      <c r="C16" s="40" t="str">
        <f t="shared" si="4"/>
        <v/>
      </c>
      <c r="D16" s="41" t="str">
        <f t="shared" si="1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2"/>
        <v/>
      </c>
      <c r="V16" s="28"/>
      <c r="W16" s="51"/>
    </row>
    <row r="17" spans="1:23" ht="25.05" customHeight="1">
      <c r="A17" s="38">
        <v>13</v>
      </c>
      <c r="B17" s="39" t="str">
        <f t="shared" si="3"/>
        <v/>
      </c>
      <c r="C17" s="40" t="str">
        <f t="shared" si="4"/>
        <v/>
      </c>
      <c r="D17" s="41" t="str">
        <f t="shared" si="1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2"/>
        <v/>
      </c>
      <c r="V17" s="28"/>
      <c r="W17" s="51"/>
    </row>
    <row r="18" spans="1:23" ht="25.05" customHeight="1">
      <c r="A18" s="38">
        <v>14</v>
      </c>
      <c r="B18" s="39" t="str">
        <f t="shared" si="3"/>
        <v/>
      </c>
      <c r="C18" s="40" t="str">
        <f t="shared" si="4"/>
        <v/>
      </c>
      <c r="D18" s="41" t="str">
        <f t="shared" si="1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2"/>
        <v/>
      </c>
      <c r="V18" s="28"/>
      <c r="W18" s="51"/>
    </row>
    <row r="19" spans="1:23" ht="25.05" customHeight="1">
      <c r="A19" s="38">
        <v>15</v>
      </c>
      <c r="B19" s="39" t="str">
        <f t="shared" si="3"/>
        <v/>
      </c>
      <c r="C19" s="40" t="str">
        <f t="shared" si="4"/>
        <v/>
      </c>
      <c r="D19" s="41" t="str">
        <f t="shared" si="1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2"/>
        <v/>
      </c>
      <c r="V19" s="28"/>
      <c r="W19" s="51"/>
    </row>
    <row r="20" spans="1:23" ht="25.05" customHeight="1">
      <c r="A20" s="38">
        <v>16</v>
      </c>
      <c r="B20" s="39" t="str">
        <f t="shared" si="3"/>
        <v/>
      </c>
      <c r="C20" s="40" t="str">
        <f t="shared" si="4"/>
        <v/>
      </c>
      <c r="D20" s="41" t="str">
        <f t="shared" si="1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2"/>
        <v/>
      </c>
      <c r="V20" s="28"/>
      <c r="W20" s="51"/>
    </row>
    <row r="21" spans="1:23" ht="25.05" customHeight="1">
      <c r="A21" s="38">
        <v>17</v>
      </c>
      <c r="B21" s="39" t="str">
        <f t="shared" si="3"/>
        <v/>
      </c>
      <c r="C21" s="40" t="str">
        <f t="shared" si="4"/>
        <v/>
      </c>
      <c r="D21" s="41" t="str">
        <f t="shared" si="1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2"/>
        <v/>
      </c>
      <c r="V21" s="28"/>
      <c r="W21" s="51"/>
    </row>
    <row r="22" spans="1:23" ht="25.05" customHeight="1">
      <c r="A22" s="38">
        <v>18</v>
      </c>
      <c r="B22" s="39" t="str">
        <f t="shared" si="3"/>
        <v/>
      </c>
      <c r="C22" s="40" t="str">
        <f t="shared" si="4"/>
        <v/>
      </c>
      <c r="D22" s="41" t="str">
        <f t="shared" si="1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2"/>
        <v/>
      </c>
      <c r="V22" s="28"/>
      <c r="W22" s="51"/>
    </row>
    <row r="23" spans="1:23" ht="25.05" customHeight="1">
      <c r="A23" s="38">
        <v>19</v>
      </c>
      <c r="B23" s="39" t="str">
        <f t="shared" si="3"/>
        <v/>
      </c>
      <c r="C23" s="40" t="str">
        <f t="shared" si="4"/>
        <v/>
      </c>
      <c r="D23" s="41" t="str">
        <f t="shared" si="1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2"/>
        <v/>
      </c>
      <c r="V23" s="28"/>
      <c r="W23" s="51"/>
    </row>
    <row r="24" spans="1:23" ht="25.05" customHeight="1">
      <c r="A24" s="38">
        <v>20</v>
      </c>
      <c r="B24" s="39" t="str">
        <f t="shared" si="3"/>
        <v/>
      </c>
      <c r="C24" s="40" t="str">
        <f t="shared" si="4"/>
        <v/>
      </c>
      <c r="D24" s="41" t="str">
        <f t="shared" si="1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2"/>
        <v/>
      </c>
      <c r="V24" s="28"/>
      <c r="W24" s="51"/>
    </row>
    <row r="25" spans="1:23" ht="25.05" customHeight="1">
      <c r="A25" s="38">
        <v>21</v>
      </c>
      <c r="B25" s="39" t="str">
        <f t="shared" si="3"/>
        <v/>
      </c>
      <c r="C25" s="40" t="str">
        <f t="shared" si="4"/>
        <v/>
      </c>
      <c r="D25" s="41" t="str">
        <f t="shared" si="1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2"/>
        <v/>
      </c>
      <c r="V25" s="28"/>
      <c r="W25" s="51"/>
    </row>
    <row r="26" spans="1:23" ht="25.05" customHeight="1">
      <c r="A26" s="38">
        <v>22</v>
      </c>
      <c r="B26" s="39" t="str">
        <f t="shared" si="3"/>
        <v/>
      </c>
      <c r="C26" s="40" t="str">
        <f t="shared" si="4"/>
        <v/>
      </c>
      <c r="D26" s="41" t="str">
        <f t="shared" si="1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2"/>
        <v/>
      </c>
      <c r="V26" s="28"/>
      <c r="W26" s="51"/>
    </row>
    <row r="27" spans="1:23" ht="25.05" customHeight="1">
      <c r="A27" s="38">
        <v>23</v>
      </c>
      <c r="B27" s="39" t="str">
        <f t="shared" si="3"/>
        <v/>
      </c>
      <c r="C27" s="40" t="str">
        <f t="shared" si="4"/>
        <v/>
      </c>
      <c r="D27" s="41" t="str">
        <f t="shared" si="1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2"/>
        <v/>
      </c>
      <c r="V27" s="28"/>
      <c r="W27" s="51"/>
    </row>
    <row r="28" spans="1:23" ht="25.05" customHeight="1">
      <c r="A28" s="38">
        <v>24</v>
      </c>
      <c r="B28" s="39" t="str">
        <f t="shared" si="3"/>
        <v/>
      </c>
      <c r="C28" s="40" t="str">
        <f t="shared" si="4"/>
        <v/>
      </c>
      <c r="D28" s="41" t="str">
        <f t="shared" si="1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2"/>
        <v/>
      </c>
      <c r="V28" s="28"/>
      <c r="W28" s="51"/>
    </row>
    <row r="29" spans="1:23" ht="25.05" customHeight="1">
      <c r="A29" s="38">
        <v>25</v>
      </c>
      <c r="B29" s="39" t="str">
        <f t="shared" si="3"/>
        <v/>
      </c>
      <c r="C29" s="40" t="str">
        <f t="shared" si="4"/>
        <v/>
      </c>
      <c r="D29" s="41" t="str">
        <f t="shared" si="1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2"/>
        <v/>
      </c>
      <c r="V29" s="28"/>
      <c r="W29" s="51"/>
    </row>
    <row r="30" spans="1:23" ht="25.05" customHeight="1">
      <c r="A30" s="38">
        <v>26</v>
      </c>
      <c r="B30" s="39" t="str">
        <f t="shared" si="3"/>
        <v/>
      </c>
      <c r="C30" s="40" t="str">
        <f t="shared" si="4"/>
        <v/>
      </c>
      <c r="D30" s="41" t="str">
        <f t="shared" si="1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2"/>
        <v/>
      </c>
      <c r="V30" s="28"/>
      <c r="W30" s="51"/>
    </row>
    <row r="31" spans="1:23" ht="25.05" customHeight="1">
      <c r="A31" s="38">
        <v>27</v>
      </c>
      <c r="B31" s="39" t="str">
        <f t="shared" si="3"/>
        <v/>
      </c>
      <c r="C31" s="40" t="str">
        <f t="shared" si="4"/>
        <v/>
      </c>
      <c r="D31" s="41" t="str">
        <f t="shared" si="1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2"/>
        <v/>
      </c>
      <c r="V31" s="28"/>
      <c r="W31" s="51"/>
    </row>
    <row r="32" spans="1:23" ht="25.05" customHeight="1">
      <c r="A32" s="38">
        <v>28</v>
      </c>
      <c r="B32" s="39" t="str">
        <f t="shared" si="3"/>
        <v/>
      </c>
      <c r="C32" s="40" t="str">
        <f t="shared" si="4"/>
        <v/>
      </c>
      <c r="D32" s="41" t="str">
        <f t="shared" si="1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2"/>
        <v/>
      </c>
      <c r="V32" s="28"/>
      <c r="W32" s="51"/>
    </row>
    <row r="33" spans="1:23" ht="25.05" customHeight="1">
      <c r="A33" s="38">
        <v>29</v>
      </c>
      <c r="B33" s="39" t="str">
        <f t="shared" si="3"/>
        <v/>
      </c>
      <c r="C33" s="40" t="str">
        <f t="shared" si="4"/>
        <v/>
      </c>
      <c r="D33" s="41" t="str">
        <f t="shared" si="1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2"/>
        <v/>
      </c>
      <c r="V33" s="28"/>
      <c r="W33" s="51"/>
    </row>
    <row r="34" spans="1:23" ht="25.05" customHeight="1">
      <c r="A34" s="38">
        <v>30</v>
      </c>
      <c r="B34" s="39" t="str">
        <f t="shared" si="3"/>
        <v/>
      </c>
      <c r="C34" s="40" t="str">
        <f t="shared" si="4"/>
        <v/>
      </c>
      <c r="D34" s="41" t="str">
        <f t="shared" si="1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2"/>
        <v/>
      </c>
      <c r="V34" s="28"/>
      <c r="W34" s="51"/>
    </row>
    <row r="35" spans="1:23" ht="25.05" customHeight="1">
      <c r="A35" s="38">
        <v>31</v>
      </c>
      <c r="B35" s="39" t="str">
        <f t="shared" si="3"/>
        <v/>
      </c>
      <c r="C35" s="40" t="str">
        <f t="shared" si="4"/>
        <v/>
      </c>
      <c r="D35" s="41" t="str">
        <f t="shared" si="1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2"/>
        <v/>
      </c>
      <c r="V35" s="28"/>
      <c r="W35" s="51"/>
    </row>
    <row r="36" spans="1:23" ht="25.05" customHeight="1">
      <c r="A36" s="38">
        <v>32</v>
      </c>
      <c r="B36" s="39" t="str">
        <f t="shared" si="3"/>
        <v/>
      </c>
      <c r="C36" s="40" t="str">
        <f t="shared" si="4"/>
        <v/>
      </c>
      <c r="D36" s="41" t="str">
        <f t="shared" si="1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2"/>
        <v/>
      </c>
      <c r="V36" s="28"/>
      <c r="W36" s="51"/>
    </row>
    <row r="37" spans="1:23" ht="25.05" customHeight="1">
      <c r="A37" s="38">
        <v>33</v>
      </c>
      <c r="B37" s="39" t="str">
        <f t="shared" si="3"/>
        <v/>
      </c>
      <c r="C37" s="40" t="str">
        <f t="shared" si="4"/>
        <v/>
      </c>
      <c r="D37" s="41" t="str">
        <f t="shared" si="1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2"/>
        <v/>
      </c>
      <c r="V37" s="28"/>
      <c r="W37" s="51"/>
    </row>
    <row r="38" spans="1:23" ht="25.05" customHeight="1">
      <c r="A38" s="38">
        <v>34</v>
      </c>
      <c r="B38" s="39" t="str">
        <f t="shared" si="3"/>
        <v/>
      </c>
      <c r="C38" s="40" t="str">
        <f t="shared" si="4"/>
        <v/>
      </c>
      <c r="D38" s="41" t="str">
        <f t="shared" si="1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2"/>
        <v/>
      </c>
      <c r="V38" s="28"/>
      <c r="W38" s="51"/>
    </row>
    <row r="39" spans="1:23" ht="25.05" customHeight="1">
      <c r="A39" s="38">
        <v>35</v>
      </c>
      <c r="B39" s="39" t="str">
        <f t="shared" si="3"/>
        <v/>
      </c>
      <c r="C39" s="40" t="str">
        <f t="shared" si="4"/>
        <v/>
      </c>
      <c r="D39" s="41" t="str">
        <f t="shared" si="1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2"/>
        <v/>
      </c>
      <c r="V39" s="28"/>
      <c r="W39" s="51"/>
    </row>
    <row r="40" spans="1:23" ht="25.05" customHeight="1">
      <c r="A40" s="38">
        <v>36</v>
      </c>
      <c r="B40" s="39" t="str">
        <f t="shared" si="3"/>
        <v/>
      </c>
      <c r="C40" s="40" t="str">
        <f t="shared" si="4"/>
        <v/>
      </c>
      <c r="D40" s="41" t="str">
        <f t="shared" si="1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2"/>
        <v/>
      </c>
      <c r="V40" s="28"/>
      <c r="W40" s="51"/>
    </row>
    <row r="41" spans="1:23" ht="25.05" customHeight="1">
      <c r="A41" s="38">
        <v>37</v>
      </c>
      <c r="B41" s="39" t="str">
        <f t="shared" si="3"/>
        <v/>
      </c>
      <c r="C41" s="40" t="str">
        <f t="shared" si="4"/>
        <v/>
      </c>
      <c r="D41" s="41" t="str">
        <f t="shared" si="1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2"/>
        <v/>
      </c>
      <c r="V41" s="28"/>
      <c r="W41" s="51"/>
    </row>
    <row r="42" spans="1:23" ht="25.05" customHeight="1">
      <c r="A42" s="38">
        <v>38</v>
      </c>
      <c r="B42" s="39" t="str">
        <f t="shared" si="3"/>
        <v/>
      </c>
      <c r="C42" s="40" t="str">
        <f t="shared" si="4"/>
        <v/>
      </c>
      <c r="D42" s="41" t="str">
        <f t="shared" si="1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2"/>
        <v/>
      </c>
      <c r="V42" s="28"/>
      <c r="W42" s="51"/>
    </row>
    <row r="43" spans="1:23" ht="25.05" customHeight="1">
      <c r="A43" s="38">
        <v>39</v>
      </c>
      <c r="B43" s="39" t="str">
        <f t="shared" si="3"/>
        <v/>
      </c>
      <c r="C43" s="40" t="str">
        <f t="shared" si="4"/>
        <v/>
      </c>
      <c r="D43" s="41" t="str">
        <f t="shared" si="1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2"/>
        <v/>
      </c>
      <c r="V43" s="28"/>
      <c r="W43" s="51"/>
    </row>
    <row r="44" spans="1:23" ht="25.05" customHeight="1">
      <c r="A44" s="38">
        <v>40</v>
      </c>
      <c r="B44" s="39" t="str">
        <f t="shared" si="3"/>
        <v/>
      </c>
      <c r="C44" s="40" t="str">
        <f t="shared" si="4"/>
        <v/>
      </c>
      <c r="D44" s="41" t="str">
        <f t="shared" si="1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2"/>
        <v/>
      </c>
      <c r="V44" s="28"/>
      <c r="W44" s="51"/>
    </row>
    <row r="45" spans="1:23" ht="25.05" customHeight="1">
      <c r="A45" s="38">
        <v>41</v>
      </c>
      <c r="B45" s="39" t="str">
        <f t="shared" si="3"/>
        <v/>
      </c>
      <c r="C45" s="40" t="str">
        <f t="shared" si="4"/>
        <v/>
      </c>
      <c r="D45" s="41" t="str">
        <f t="shared" si="1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2"/>
        <v/>
      </c>
      <c r="V45" s="28"/>
      <c r="W45" s="51"/>
    </row>
    <row r="46" spans="1:23" ht="25.05" customHeight="1">
      <c r="A46" s="38">
        <v>42</v>
      </c>
      <c r="B46" s="39" t="str">
        <f t="shared" si="3"/>
        <v/>
      </c>
      <c r="C46" s="40" t="str">
        <f t="shared" si="4"/>
        <v/>
      </c>
      <c r="D46" s="41" t="str">
        <f t="shared" si="1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2"/>
        <v/>
      </c>
      <c r="V46" s="28"/>
      <c r="W46" s="51"/>
    </row>
    <row r="47" spans="1:23" ht="25.05" customHeight="1">
      <c r="A47" s="38">
        <v>43</v>
      </c>
      <c r="B47" s="39" t="str">
        <f t="shared" si="3"/>
        <v/>
      </c>
      <c r="C47" s="40" t="str">
        <f t="shared" si="4"/>
        <v/>
      </c>
      <c r="D47" s="41" t="str">
        <f t="shared" si="1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2"/>
        <v/>
      </c>
      <c r="V47" s="28"/>
      <c r="W47" s="51"/>
    </row>
    <row r="48" spans="1:23" ht="25.05" customHeight="1">
      <c r="A48" s="38">
        <v>44</v>
      </c>
      <c r="B48" s="39" t="str">
        <f t="shared" si="3"/>
        <v/>
      </c>
      <c r="C48" s="40" t="str">
        <f t="shared" si="4"/>
        <v/>
      </c>
      <c r="D48" s="41" t="str">
        <f t="shared" si="1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2"/>
        <v/>
      </c>
      <c r="V48" s="28"/>
      <c r="W48" s="51"/>
    </row>
    <row r="49" spans="1:23" ht="25.05" customHeight="1">
      <c r="A49" s="38">
        <v>45</v>
      </c>
      <c r="B49" s="39" t="str">
        <f t="shared" si="3"/>
        <v/>
      </c>
      <c r="C49" s="40" t="str">
        <f t="shared" si="4"/>
        <v/>
      </c>
      <c r="D49" s="41" t="str">
        <f t="shared" si="1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2"/>
        <v/>
      </c>
      <c r="V49" s="28"/>
      <c r="W49" s="51"/>
    </row>
    <row r="50" spans="1:23" ht="25.05" customHeight="1">
      <c r="A50" s="38">
        <v>46</v>
      </c>
      <c r="B50" s="39" t="str">
        <f t="shared" si="3"/>
        <v/>
      </c>
      <c r="C50" s="40" t="str">
        <f t="shared" si="4"/>
        <v/>
      </c>
      <c r="D50" s="41" t="str">
        <f t="shared" si="1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2"/>
        <v/>
      </c>
      <c r="V50" s="28"/>
      <c r="W50" s="51"/>
    </row>
    <row r="51" spans="1:23" ht="25.05" customHeight="1">
      <c r="A51" s="38">
        <v>47</v>
      </c>
      <c r="B51" s="39" t="str">
        <f t="shared" si="3"/>
        <v/>
      </c>
      <c r="C51" s="40" t="str">
        <f t="shared" si="4"/>
        <v/>
      </c>
      <c r="D51" s="41" t="str">
        <f t="shared" si="1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2"/>
        <v/>
      </c>
      <c r="V51" s="28"/>
      <c r="W51" s="51"/>
    </row>
    <row r="52" spans="1:23" ht="25.05" customHeight="1">
      <c r="A52" s="38">
        <v>48</v>
      </c>
      <c r="B52" s="39" t="str">
        <f t="shared" si="3"/>
        <v/>
      </c>
      <c r="C52" s="40" t="str">
        <f t="shared" si="4"/>
        <v/>
      </c>
      <c r="D52" s="41" t="str">
        <f t="shared" si="1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2"/>
        <v/>
      </c>
      <c r="V52" s="28"/>
      <c r="W52" s="51"/>
    </row>
    <row r="53" spans="1:23" ht="25.05" customHeight="1">
      <c r="A53" s="38">
        <v>49</v>
      </c>
      <c r="B53" s="39" t="str">
        <f t="shared" si="3"/>
        <v/>
      </c>
      <c r="C53" s="40" t="str">
        <f t="shared" si="4"/>
        <v/>
      </c>
      <c r="D53" s="41" t="str">
        <f t="shared" si="1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2"/>
        <v/>
      </c>
      <c r="V53" s="28"/>
      <c r="W53" s="51"/>
    </row>
    <row r="54" spans="1:23" ht="25.05" customHeight="1">
      <c r="A54" s="38">
        <v>50</v>
      </c>
      <c r="B54" s="39" t="str">
        <f t="shared" si="3"/>
        <v/>
      </c>
      <c r="C54" s="40" t="str">
        <f t="shared" si="4"/>
        <v/>
      </c>
      <c r="D54" s="41" t="str">
        <f t="shared" si="1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2"/>
        <v/>
      </c>
      <c r="V54" s="28"/>
      <c r="W54" s="51"/>
    </row>
    <row r="55" spans="1:23" ht="25.05" customHeight="1">
      <c r="A55" s="38">
        <v>51</v>
      </c>
      <c r="B55" s="39" t="str">
        <f t="shared" si="3"/>
        <v/>
      </c>
      <c r="C55" s="40" t="str">
        <f t="shared" si="4"/>
        <v/>
      </c>
      <c r="D55" s="41" t="str">
        <f t="shared" si="1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2"/>
        <v/>
      </c>
      <c r="V55" s="28"/>
      <c r="W55" s="51"/>
    </row>
    <row r="56" spans="1:23" ht="25.05" customHeight="1">
      <c r="A56" s="38">
        <v>52</v>
      </c>
      <c r="B56" s="39" t="str">
        <f t="shared" si="3"/>
        <v/>
      </c>
      <c r="C56" s="40" t="str">
        <f t="shared" si="4"/>
        <v/>
      </c>
      <c r="D56" s="41" t="str">
        <f t="shared" si="1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2"/>
        <v/>
      </c>
      <c r="V56" s="28"/>
      <c r="W56" s="51"/>
    </row>
    <row r="57" spans="1:23" ht="25.05" customHeight="1">
      <c r="A57" s="38">
        <v>53</v>
      </c>
      <c r="B57" s="39" t="str">
        <f t="shared" si="3"/>
        <v/>
      </c>
      <c r="C57" s="40" t="str">
        <f t="shared" si="4"/>
        <v/>
      </c>
      <c r="D57" s="41" t="str">
        <f t="shared" si="1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2"/>
        <v/>
      </c>
      <c r="V57" s="28"/>
      <c r="W57" s="51"/>
    </row>
    <row r="58" spans="1:23" ht="25.05" customHeight="1">
      <c r="A58" s="38">
        <v>54</v>
      </c>
      <c r="B58" s="39" t="str">
        <f t="shared" si="3"/>
        <v/>
      </c>
      <c r="C58" s="40" t="str">
        <f t="shared" si="4"/>
        <v/>
      </c>
      <c r="D58" s="41" t="str">
        <f t="shared" si="1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2"/>
        <v/>
      </c>
      <c r="V58" s="28"/>
      <c r="W58" s="51"/>
    </row>
    <row r="59" spans="1:23" ht="25.05" customHeight="1">
      <c r="A59" s="38">
        <v>55</v>
      </c>
      <c r="B59" s="39" t="str">
        <f t="shared" si="3"/>
        <v/>
      </c>
      <c r="C59" s="40" t="str">
        <f t="shared" si="4"/>
        <v/>
      </c>
      <c r="D59" s="41" t="str">
        <f t="shared" si="1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2"/>
        <v/>
      </c>
      <c r="V59" s="28"/>
      <c r="W59" s="51"/>
    </row>
    <row r="60" spans="1:23" ht="25.05" customHeight="1">
      <c r="A60" s="38">
        <v>56</v>
      </c>
      <c r="B60" s="39" t="str">
        <f t="shared" si="3"/>
        <v/>
      </c>
      <c r="C60" s="40" t="str">
        <f t="shared" si="4"/>
        <v/>
      </c>
      <c r="D60" s="41" t="str">
        <f t="shared" si="1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2"/>
        <v/>
      </c>
      <c r="V60" s="28"/>
      <c r="W60" s="51"/>
    </row>
    <row r="61" spans="1:23" ht="25.05" customHeight="1">
      <c r="A61" s="38">
        <v>57</v>
      </c>
      <c r="B61" s="39" t="str">
        <f t="shared" si="3"/>
        <v/>
      </c>
      <c r="C61" s="40" t="str">
        <f t="shared" si="4"/>
        <v/>
      </c>
      <c r="D61" s="41" t="str">
        <f t="shared" si="1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2"/>
        <v/>
      </c>
      <c r="V61" s="28"/>
      <c r="W61" s="51"/>
    </row>
    <row r="62" spans="1:23" ht="25.05" customHeight="1">
      <c r="A62" s="38">
        <v>58</v>
      </c>
      <c r="B62" s="39" t="str">
        <f t="shared" si="3"/>
        <v/>
      </c>
      <c r="C62" s="40" t="str">
        <f t="shared" si="4"/>
        <v/>
      </c>
      <c r="D62" s="41" t="str">
        <f t="shared" si="1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2"/>
        <v/>
      </c>
      <c r="V62" s="28"/>
      <c r="W62" s="51"/>
    </row>
    <row r="63" spans="1:23" ht="25.05" customHeight="1">
      <c r="A63" s="38">
        <v>59</v>
      </c>
      <c r="B63" s="39" t="str">
        <f t="shared" si="3"/>
        <v/>
      </c>
      <c r="C63" s="40" t="str">
        <f t="shared" si="4"/>
        <v/>
      </c>
      <c r="D63" s="41" t="str">
        <f t="shared" si="1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2"/>
        <v/>
      </c>
      <c r="V63" s="28"/>
      <c r="W63" s="51"/>
    </row>
    <row r="64" spans="1:23" ht="25.05" customHeight="1">
      <c r="A64" s="38">
        <v>60</v>
      </c>
      <c r="B64" s="39" t="str">
        <f t="shared" si="3"/>
        <v/>
      </c>
      <c r="C64" s="40" t="str">
        <f t="shared" si="4"/>
        <v/>
      </c>
      <c r="D64" s="41" t="str">
        <f t="shared" si="1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2"/>
        <v/>
      </c>
      <c r="V64" s="28"/>
      <c r="W64" s="51"/>
    </row>
    <row r="65" spans="1:23" ht="25.05" customHeight="1">
      <c r="A65" s="38">
        <v>61</v>
      </c>
      <c r="B65" s="39" t="str">
        <f t="shared" si="3"/>
        <v/>
      </c>
      <c r="C65" s="40" t="str">
        <f t="shared" si="4"/>
        <v/>
      </c>
      <c r="D65" s="41" t="str">
        <f t="shared" si="1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2"/>
        <v/>
      </c>
      <c r="V65" s="28"/>
      <c r="W65" s="51"/>
    </row>
    <row r="66" spans="1:23" ht="25.05" customHeight="1">
      <c r="A66" s="38">
        <v>62</v>
      </c>
      <c r="B66" s="39" t="str">
        <f t="shared" si="3"/>
        <v/>
      </c>
      <c r="C66" s="40" t="str">
        <f t="shared" si="4"/>
        <v/>
      </c>
      <c r="D66" s="41" t="str">
        <f t="shared" si="1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2"/>
        <v/>
      </c>
      <c r="V66" s="28"/>
      <c r="W66" s="51"/>
    </row>
    <row r="67" spans="1:23" ht="25.05" customHeight="1">
      <c r="A67" s="38">
        <v>63</v>
      </c>
      <c r="B67" s="39" t="str">
        <f t="shared" si="3"/>
        <v/>
      </c>
      <c r="C67" s="40" t="str">
        <f t="shared" si="4"/>
        <v/>
      </c>
      <c r="D67" s="41" t="str">
        <f t="shared" si="1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2"/>
        <v/>
      </c>
      <c r="V67" s="28"/>
      <c r="W67" s="51"/>
    </row>
    <row r="68" spans="1:23" ht="25.05" customHeight="1">
      <c r="A68" s="38">
        <v>64</v>
      </c>
      <c r="B68" s="39" t="str">
        <f t="shared" si="3"/>
        <v/>
      </c>
      <c r="C68" s="40" t="str">
        <f t="shared" si="4"/>
        <v/>
      </c>
      <c r="D68" s="41" t="str">
        <f t="shared" si="1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2"/>
        <v/>
      </c>
      <c r="V68" s="28"/>
      <c r="W68" s="51"/>
    </row>
    <row r="69" spans="1:23" ht="25.05" customHeight="1">
      <c r="A69" s="38">
        <v>65</v>
      </c>
      <c r="B69" s="39" t="str">
        <f t="shared" si="3"/>
        <v/>
      </c>
      <c r="C69" s="40" t="str">
        <f t="shared" si="4"/>
        <v/>
      </c>
      <c r="D69" s="41" t="str">
        <f t="shared" si="1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2"/>
        <v/>
      </c>
      <c r="V69" s="28"/>
      <c r="W69" s="51"/>
    </row>
    <row r="70" spans="1:23" ht="25.05" customHeight="1">
      <c r="A70" s="38">
        <v>66</v>
      </c>
      <c r="B70" s="39" t="str">
        <f t="shared" si="3"/>
        <v/>
      </c>
      <c r="C70" s="40" t="str">
        <f t="shared" si="4"/>
        <v/>
      </c>
      <c r="D70" s="41" t="str">
        <f t="shared" si="1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6">
    <cfRule type="duplicateValues" dxfId="2" priority="1"/>
  </conditionalFormatting>
  <conditionalFormatting sqref="L7:L1004">
    <cfRule type="duplicateValues" dxfId="1" priority="5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0" zoomScaleNormal="90" workbookViewId="0">
      <pane xSplit="16" ySplit="4" topLeftCell="BO5" activePane="bottomRight" state="frozen"/>
      <selection pane="topRight"/>
      <selection pane="bottomLeft"/>
      <selection pane="bottomRight" activeCell="BO5" sqref="BO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208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211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211</v>
      </c>
    </row>
    <row r="4" spans="1:70" ht="55.2">
      <c r="A4" s="11" t="s">
        <v>212</v>
      </c>
      <c r="B4" s="11" t="s">
        <v>213</v>
      </c>
      <c r="C4" s="11" t="s">
        <v>124</v>
      </c>
      <c r="D4" s="11" t="s">
        <v>119</v>
      </c>
      <c r="E4" s="11" t="s">
        <v>118</v>
      </c>
      <c r="F4" s="11" t="s">
        <v>214</v>
      </c>
      <c r="G4" s="11" t="s">
        <v>115</v>
      </c>
      <c r="H4" s="11" t="s">
        <v>215</v>
      </c>
      <c r="I4" s="11" t="s">
        <v>216</v>
      </c>
      <c r="J4" s="11" t="s">
        <v>217</v>
      </c>
      <c r="K4" s="11" t="s">
        <v>218</v>
      </c>
      <c r="L4" s="11" t="s">
        <v>219</v>
      </c>
      <c r="M4" s="11" t="s">
        <v>220</v>
      </c>
      <c r="N4" s="11" t="s">
        <v>221</v>
      </c>
      <c r="O4" s="11" t="s">
        <v>187</v>
      </c>
      <c r="P4" s="11" t="s">
        <v>222</v>
      </c>
      <c r="Q4" s="11" t="s">
        <v>223</v>
      </c>
      <c r="R4" s="11" t="s">
        <v>224</v>
      </c>
      <c r="S4" s="11" t="s">
        <v>225</v>
      </c>
      <c r="T4" s="11" t="s">
        <v>226</v>
      </c>
      <c r="U4" s="11" t="s">
        <v>227</v>
      </c>
      <c r="V4" s="11" t="s">
        <v>228</v>
      </c>
      <c r="W4" s="11" t="s">
        <v>229</v>
      </c>
      <c r="X4" s="11" t="s">
        <v>230</v>
      </c>
      <c r="Y4" s="11" t="s">
        <v>231</v>
      </c>
      <c r="Z4" s="11" t="s">
        <v>232</v>
      </c>
      <c r="AA4" s="11" t="s">
        <v>233</v>
      </c>
      <c r="AB4" s="11" t="s">
        <v>234</v>
      </c>
      <c r="AC4" s="11" t="s">
        <v>235</v>
      </c>
      <c r="AD4" s="11" t="s">
        <v>236</v>
      </c>
      <c r="AE4" s="11" t="s">
        <v>237</v>
      </c>
      <c r="AF4" s="11" t="s">
        <v>238</v>
      </c>
      <c r="AG4" s="11" t="s">
        <v>239</v>
      </c>
      <c r="AH4" s="11" t="s">
        <v>240</v>
      </c>
      <c r="AI4" s="11" t="s">
        <v>241</v>
      </c>
      <c r="AJ4" s="11" t="s">
        <v>242</v>
      </c>
      <c r="AK4" s="11" t="s">
        <v>243</v>
      </c>
      <c r="AL4" s="11" t="s">
        <v>244</v>
      </c>
      <c r="AM4" s="11" t="s">
        <v>245</v>
      </c>
      <c r="AN4" s="11" t="s">
        <v>246</v>
      </c>
      <c r="AO4" s="11" t="s">
        <v>247</v>
      </c>
      <c r="AP4" s="11" t="s">
        <v>248</v>
      </c>
      <c r="AQ4" s="11" t="s">
        <v>249</v>
      </c>
      <c r="AR4" s="11" t="s">
        <v>250</v>
      </c>
      <c r="AS4" s="11" t="s">
        <v>251</v>
      </c>
      <c r="AT4" s="11" t="s">
        <v>252</v>
      </c>
      <c r="AU4" s="11" t="s">
        <v>253</v>
      </c>
      <c r="AV4" s="11" t="s">
        <v>254</v>
      </c>
      <c r="AW4" s="11" t="s">
        <v>255</v>
      </c>
      <c r="AX4" s="11" t="s">
        <v>256</v>
      </c>
      <c r="AY4" s="11" t="s">
        <v>257</v>
      </c>
      <c r="AZ4" s="11" t="s">
        <v>258</v>
      </c>
      <c r="BA4" s="11" t="s">
        <v>259</v>
      </c>
      <c r="BB4" s="11" t="s">
        <v>260</v>
      </c>
      <c r="BC4" s="11" t="s">
        <v>261</v>
      </c>
      <c r="BD4" s="11" t="s">
        <v>262</v>
      </c>
      <c r="BE4" s="11" t="s">
        <v>263</v>
      </c>
      <c r="BF4" s="11" t="s">
        <v>264</v>
      </c>
      <c r="BG4" s="20" t="s">
        <v>265</v>
      </c>
      <c r="BH4" s="21" t="s">
        <v>266</v>
      </c>
      <c r="BI4" s="21" t="s">
        <v>267</v>
      </c>
      <c r="BJ4" s="21" t="s">
        <v>268</v>
      </c>
      <c r="BK4" s="21" t="s">
        <v>269</v>
      </c>
      <c r="BL4" s="22" t="s">
        <v>270</v>
      </c>
      <c r="BM4" s="21" t="s">
        <v>271</v>
      </c>
      <c r="BN4" s="21" t="s">
        <v>272</v>
      </c>
      <c r="BO4" s="21" t="s">
        <v>273</v>
      </c>
      <c r="BP4" s="21" t="s">
        <v>274</v>
      </c>
      <c r="BQ4" s="21" t="s">
        <v>275</v>
      </c>
      <c r="BR4" s="21" t="s">
        <v>276</v>
      </c>
    </row>
    <row r="5" spans="1:70" s="1" customFormat="1" ht="15" customHeight="1">
      <c r="A5" s="12">
        <v>1</v>
      </c>
      <c r="B5" s="13" t="s">
        <v>277</v>
      </c>
      <c r="C5" s="13" t="s">
        <v>278</v>
      </c>
      <c r="D5" s="13" t="s">
        <v>123</v>
      </c>
      <c r="E5" s="13" t="s">
        <v>279</v>
      </c>
      <c r="F5" s="13" t="s">
        <v>122</v>
      </c>
      <c r="G5" s="13" t="s">
        <v>120</v>
      </c>
      <c r="H5" s="13" t="s">
        <v>121</v>
      </c>
      <c r="I5" s="13">
        <v>20877</v>
      </c>
      <c r="J5" s="13" t="s">
        <v>280</v>
      </c>
      <c r="K5" s="13">
        <v>20877</v>
      </c>
      <c r="L5" s="13" t="s">
        <v>202</v>
      </c>
      <c r="M5" s="13" t="s">
        <v>281</v>
      </c>
      <c r="N5" s="13">
        <v>30161</v>
      </c>
      <c r="O5" s="13" t="s">
        <v>204</v>
      </c>
      <c r="P5" s="13">
        <v>47031</v>
      </c>
      <c r="Q5" s="13" t="s">
        <v>282</v>
      </c>
      <c r="R5" s="13" t="s">
        <v>283</v>
      </c>
      <c r="S5" s="13" t="s">
        <v>205</v>
      </c>
      <c r="T5" s="13" t="s">
        <v>205</v>
      </c>
      <c r="U5" s="13" t="s">
        <v>284</v>
      </c>
      <c r="V5" s="13" t="s">
        <v>285</v>
      </c>
      <c r="W5" s="13">
        <v>541</v>
      </c>
      <c r="X5" s="13" t="s">
        <v>286</v>
      </c>
      <c r="Y5" s="13">
        <v>349280891</v>
      </c>
      <c r="Z5" s="13" t="s">
        <v>206</v>
      </c>
      <c r="AA5" s="13" t="s">
        <v>207</v>
      </c>
      <c r="AB5" s="15">
        <v>65959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3918</v>
      </c>
      <c r="AK5" s="15">
        <v>3550</v>
      </c>
      <c r="AL5" s="13" t="s">
        <v>293</v>
      </c>
      <c r="AM5" s="15">
        <v>60382.81</v>
      </c>
      <c r="AN5" s="15">
        <v>19535.189999999999</v>
      </c>
      <c r="AO5" s="15">
        <v>79918</v>
      </c>
      <c r="AP5" s="15">
        <v>5576.19</v>
      </c>
      <c r="AQ5" s="15">
        <v>73.81</v>
      </c>
      <c r="AR5" s="15">
        <v>5650</v>
      </c>
      <c r="AS5" s="15">
        <v>5576.19</v>
      </c>
      <c r="AT5" s="15">
        <v>73.81</v>
      </c>
      <c r="AU5" s="15">
        <v>5650</v>
      </c>
      <c r="AV5" s="13">
        <v>30</v>
      </c>
      <c r="AW5" s="12"/>
      <c r="AX5" s="12" t="s">
        <v>294</v>
      </c>
      <c r="AY5" s="16"/>
      <c r="AZ5" s="12"/>
      <c r="BA5" s="12"/>
      <c r="BB5" s="13" t="s">
        <v>295</v>
      </c>
      <c r="BC5" s="12"/>
      <c r="BD5" s="16"/>
      <c r="BE5" s="15">
        <v>0</v>
      </c>
      <c r="BF5" s="13" t="s">
        <v>205</v>
      </c>
      <c r="BG5" s="12">
        <v>9625710942</v>
      </c>
      <c r="BH5" s="23" t="s">
        <v>296</v>
      </c>
      <c r="BI5" s="14" t="s">
        <v>10</v>
      </c>
      <c r="BJ5" s="24">
        <v>45824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14200</v>
      </c>
      <c r="BQ5" s="28" t="s">
        <v>7</v>
      </c>
      <c r="BR5" s="29" t="s">
        <v>298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5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2025-06-17T07:15:18Z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6E015C379AC9441088EBC2C29A9EC74D_12</vt:lpwstr>
  </property>
  <property fmtid="{D5CDD505-2E9C-101B-9397-08002B2CF9AE}" pid="3" name="KSOProductBuildVer">
    <vt:lpwstr>1033-12.2.0.21179</vt:lpwstr>
  </property>
</Properties>
</file>