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571D8802-AF61-41CB-9B87-4C48DAA5FD7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<sst xmlns="http://schemas.openxmlformats.org/spreadsheetml/2006/main" count="349" uniqueCount="300">
  <si>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</si>
  <si>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</si>
  <si>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</si>
  <si>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</si>
  <si>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</si>
  <si>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</si>
  <si>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</si>
  <si>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</si>
  <si>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</si>
  <si>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</si>
  <si>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</si>
  <si>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</si>
  <si>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</si>
  <si>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</si>
  <si>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</si>
  <si>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</si>
  <si>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</si>
  <si>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</si>
  <si>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</si>
  <si>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</si>
  <si>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</si>
  <si>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</si>
  <si>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</si>
  <si>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</si>
  <si>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</si>
  <si>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</si>
  <si>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</si>
  <si>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</si>
  <si>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</si>
  <si>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</si>
  <si>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</si>
  <si>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</si>
  <si>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</si>
  <si>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</si>
  <si>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</si>
  <si>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</si>
  <si>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</si>
  <si>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</si>
  <si>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</si>
  <si>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</si>
  <si>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</si>
  <si>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</si>
  <si>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</si>
  <si>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</si>
  <si>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</si>
  <si>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</si>
  <si>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</si>
  <si>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</si>
  <si>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</si>
  <si>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</si>
  <si>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</si>
  <si>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</si>
  <si>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</si>
  <si>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</si>
  <si>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</si>
  <si>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</si>
  <si>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</si>
  <si>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</si>
  <si>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</si>
  <si>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</si>
  <si>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</si>
  <si>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</si>
  <si>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</si>
  <si>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</si>
  <si>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</si>
  <si>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</si>
  <si>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</si>
  <si>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</si>
  <si>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</si>
  <si>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</si>
  <si>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</si>
  <si>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</si>
  <si>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</si>
  <si>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</si>
  <si>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</si>
  <si>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</si>
  <si>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</si>
  <si>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</si>
  <si>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</si>
  <si>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</si>
  <si>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</si>
  <si>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</si>
  <si>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</si>
  <si>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</si>
  <si>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</si>
  <si>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</si>
  <si>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</si>
  <si>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</si>
  <si>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</si>
  <si>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</si>
  <si>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</si>
  <si>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</si>
  <si>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</si>
  <si>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</si>
  <si>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</si>
  <si>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</si>
  <si>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</si>
  <si>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</si>
  <si>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</si>
  <si>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</si>
  <si>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</si>
  <si>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</si>
  <si>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</si>
  <si>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</si>
  <si>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</si>
  <si>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</si>
  <si>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</si>
  <si>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</si>
  <si>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</si>
  <si>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</si>
  <si>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</si>
  <si>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</si>
  <si>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</si>
  <si>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</si>
  <si>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</si>
  <si>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</si>
  <si>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</si>
  <si>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</si>
  <si>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</si>
  <si>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</si>
  <si>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</si>
  <si>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</si>
  <si>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</si>
  <si>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</si>
  <si>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</si>
  <si>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</si>
  <si>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</si>
  <si>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</si>
  <si>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</si>
  <si>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</si>
  <si>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</si>
  <si>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</si>
  <si>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</si>
  <si>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</si>
  <si>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</si>
  <si>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</si>
  <si>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</si>
  <si>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</si>
  <si>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</si>
  <si>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</si>
  <si>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</si>
  <si>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</si>
  <si>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</si>
  <si>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</si>
  <si>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</si>
  <si>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</si>
  <si>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</si>
  <si>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</si>
  <si>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</si>
  <si>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</si>
  <si>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</si>
  <si>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</si>
  <si>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</si>
  <si>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</si>
  <si>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</si>
  <si>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</si>
  <si>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</si>
  <si>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</si>
  <si>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</si>
  <si>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</si>
  <si>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</si>
  <si>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</si>
  <si>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</si>
  <si>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</si>
  <si>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</si>
  <si>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</si>
  <si>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</si>
  <si>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</si>
  <si>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</si>
  <si>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</si>
  <si>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</si>
  <si>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</si>
  <si>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</si>
  <si>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</si>
  <si>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</si>
  <si>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</si>
  <si>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</si>
  <si>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</si>
  <si>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</si>
  <si>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</si>
  <si>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</si>
  <si>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</si>
  <si>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</si>
  <si>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</si>
  <si>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</si>
  <si>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</si>
  <si>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</si>
  <si>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</si>
  <si>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</si>
  <si>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</si>
  <si>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</si>
  <si>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</si>
  <si>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</si>
  <si>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</si>
  <si>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</si>
  <si>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</si>
  <si>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</si>
  <si>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</si>
  <si>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</si>
  <si>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</si>
  <si>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</si>
  <si>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</si>
  <si>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</si>
  <si>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</si>
  <si>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</si>
  <si>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</si>
  <si>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</si>
  <si>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</si>
  <si>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</si>
  <si>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</si>
  <si>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</si>
  <si>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</si>
  <si>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</si>
  <si>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</si>
  <si>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</si>
  <si>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</si>
  <si>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</si>
  <si>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</si>
  <si>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</si>
  <si>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</si>
  <si>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</si>
  <si>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</si>
  <si>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</si>
  <si>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</si>
  <si>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</si>
  <si>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</si>
  <si>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</si>
  <si>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</si>
  <si>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</si>
  <si>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</si>
  <si>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</si>
  <si>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</si>
  <si>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</si>
  <si>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</si>
  <si>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</si>
  <si>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</si>
  <si>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</si>
  <si>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</si>
  <si>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</si>
  <si>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</si>
  <si>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</si>
  <si>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</si>
  <si>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</si>
  <si>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</si>
  <si>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</si>
  <si>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</si>
  <si>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</si>
  <si>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</si>
  <si>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</si>
  <si>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</si>
  <si>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</si>
  <si>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</si>
  <si>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</si>
  <si>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BH3023</t>
  </si>
  <si>
    <t>Harsidhi</t>
  </si>
  <si>
    <t>Panapur</t>
  </si>
  <si>
    <t>SF0097578</t>
  </si>
  <si>
    <t>Kanhaiya Kumar</t>
  </si>
  <si>
    <t>689011</t>
  </si>
  <si>
    <t>1184207</t>
  </si>
  <si>
    <t>Chetana</t>
  </si>
  <si>
    <t>SSF3567284</t>
  </si>
  <si>
    <t>BC</t>
  </si>
  <si>
    <t>HINDU</t>
  </si>
  <si>
    <t>Agriculture &amp; Farming</t>
  </si>
  <si>
    <t>JHAURI DEVI</t>
  </si>
  <si>
    <t>16-Mar-2023</t>
  </si>
  <si>
    <t>Fri</t>
  </si>
  <si>
    <t>1</t>
  </si>
  <si>
    <t>2 Yrs</t>
  </si>
  <si>
    <t>16 Mar 2023</t>
  </si>
  <si>
    <t>&lt;= 2 Years</t>
  </si>
  <si>
    <t>08-May-2023</t>
  </si>
  <si>
    <t>07-Apr-2025</t>
  </si>
  <si>
    <t>Open</t>
  </si>
  <si>
    <t>Abhishek Kumar / SF0077481</t>
  </si>
  <si>
    <t>Borrower paid rs.2250/- on dated 07-06-24 to Mukesh/SF0033717 but he did not post her emi in fimo.</t>
  </si>
  <si>
    <t>FN25-26-00975</t>
  </si>
  <si>
    <t>Mukesh Kumar Giri</t>
  </si>
  <si>
    <t>SF0033717</t>
  </si>
  <si>
    <t>CM</t>
  </si>
  <si>
    <t>Dual Staff</t>
  </si>
  <si>
    <t>R</t>
  </si>
  <si>
    <t>Rishi Kant Kumar</t>
  </si>
  <si>
    <t>SF0065965</t>
  </si>
  <si>
    <t>LO</t>
  </si>
  <si>
    <t>Available &amp; Updated</t>
  </si>
  <si>
    <t>L</t>
  </si>
  <si>
    <t>Vijay Kumar Thakur</t>
  </si>
  <si>
    <t>SF0095332</t>
  </si>
  <si>
    <t>BQM</t>
  </si>
  <si>
    <t>FIR Not Filled</t>
  </si>
  <si>
    <t>Business</t>
  </si>
  <si>
    <t>Amit Kumar Chaubey/SF00SF0078016</t>
  </si>
  <si>
    <t>Baban Kumar Ram/SF0064392</t>
  </si>
  <si>
    <t>Rakesh Kumar Singh/SF0007606</t>
  </si>
  <si>
    <t>Alok Kumar Raju/SF0091403</t>
  </si>
  <si>
    <t>Terminated</t>
  </si>
  <si>
    <t>Completed-Report Submitted</t>
  </si>
  <si>
    <t>Complaint raised by borrower to css. Post verification it is oberved that emi of rs.2250/- paid by borrower to Mukesh/SF0033717 but he did not post her emi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</si>
</sst>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BH3023</v>
      </c>
      <c r="D5" s="63" t="str">
        <f>IF('Physical Cash at Safe'!D28="Yes", 'Physical Cash at Safe'!A4, 'Borrower Wise Details'!C5)</f>
        <v>Harsidhi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45806</v>
      </c>
      <c r="H5" s="107" t="s">
        <v>292</v>
      </c>
      <c r="I5" s="61">
        <v>45818</v>
      </c>
      <c r="J5" s="74" t="str">
        <f>IF('Physical Cash at Safe'!D28="Yes",'Physical Cash at Safe'!E28,IF('Borrower Wise Details'!D5&lt;&gt;"",'Borrower Wise Details'!D5,""))</f>
        <v>FN25-26-00975</v>
      </c>
      <c r="K5" s="81">
        <v>1</v>
      </c>
      <c r="L5" s="82">
        <v>2250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Mukesh Kumar Giri</v>
      </c>
      <c r="S5" s="74" t="str">
        <f>IF('Physical Cash at Safe'!$D$28="Yes", 'Physical Cash at Safe'!$C$28, IF('Borrower Wise Details'!H5&lt;&gt;"", 'Borrower Wise Details'!H5, ""))</f>
        <v>CM</v>
      </c>
      <c r="T5" s="74" t="str">
        <f>IF('Physical Cash at Safe'!$D$28="Yes", 'Physical Cash at Safe'!$B$28, IF('Borrower Wise Details'!G5&lt;&gt;"", 'Borrower Wise Details'!G5, ""))</f>
        <v>SF0033717</v>
      </c>
      <c r="U5" s="77" t="s">
        <v>297</v>
      </c>
      <c r="V5" s="61">
        <v>45681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45819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45820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68" t="str">
        <f>IF(OR('Fraud Investigation Report'!R5="", 'Fraud Investigation Report'!R5=0), "", 'Fraud Investigation Report'!R5)</f>
        <v>Mukesh Kumar Giri</v>
      </c>
      <c r="E5" s="68" t="str">
        <f>IF(OR('Fraud Investigation Report'!T5="", 'Fraud Investigation Report'!T5=0), "", 'Fraud Investigation Report'!T5)</f>
        <v>SF0033717</v>
      </c>
      <c r="F5" s="68" t="str">
        <f>IF(OR('Fraud Investigation Report'!S5="", 'Fraud Investigation Report'!S5=0), "", 'Fraud Investigation Report'!S5)</f>
        <v>CM</v>
      </c>
      <c r="G5" s="50" t="str">
        <f>IF('Fraud Investigation Report'!J5="", "", 'Fraud Investigation Report'!J5)</f>
        <v>FN25-26-00975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45816</v>
      </c>
      <c r="C6" s="18">
        <v>45815</v>
      </c>
      <c r="D6" s="18">
        <v>45816</v>
      </c>
      <c r="E6" s="19">
        <v>0.41666666666666702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64</v>
      </c>
      <c r="C11" s="23">
        <f>B11*A11</f>
        <v>32000</v>
      </c>
      <c r="D11" s="25">
        <v>64</v>
      </c>
      <c r="E11" s="23">
        <f t="shared" ref="E11:E17" si="0">D11*A11</f>
        <v>32000</v>
      </c>
    </row>
    <row r="12" spans="1:5" ht="14.4" x14ac:dyDescent="0.3">
      <c r="A12" s="24">
        <v>200</v>
      </c>
      <c r="B12" s="25">
        <v>34</v>
      </c>
      <c r="C12" s="23">
        <f>B12*A12</f>
        <v>6800</v>
      </c>
      <c r="D12" s="25">
        <v>34</v>
      </c>
      <c r="E12" s="23">
        <f t="shared" si="0"/>
        <v>6800</v>
      </c>
    </row>
    <row r="13" spans="1:5" ht="14.4" x14ac:dyDescent="0.3">
      <c r="A13" s="24">
        <v>100</v>
      </c>
      <c r="B13" s="25">
        <v>49</v>
      </c>
      <c r="C13" s="23">
        <f t="shared" ref="C13:C17" si="1">B13*A13</f>
        <v>4900</v>
      </c>
      <c r="D13" s="25">
        <v>49</v>
      </c>
      <c r="E13" s="23">
        <f t="shared" si="0"/>
        <v>4900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6</v>
      </c>
      <c r="C17" s="23">
        <f t="shared" si="1"/>
        <v>30</v>
      </c>
      <c r="D17" s="25">
        <v>6</v>
      </c>
      <c r="E17" s="23">
        <f t="shared" si="0"/>
        <v>30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44386</v>
      </c>
      <c r="D19" s="30" t="s">
        <v>76</v>
      </c>
      <c r="E19" s="31">
        <f>SUM(E10:E18)</f>
        <v>44386</v>
      </c>
    </row>
    <row r="20" spans="1:5" ht="30" customHeight="1" x14ac:dyDescent="0.3">
      <c r="A20" s="159" t="s">
        <v>97</v>
      </c>
      <c r="B20" s="160"/>
      <c r="C20" s="32">
        <v>44386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281</v>
      </c>
      <c r="C32" s="37" t="s">
        <v>82</v>
      </c>
      <c r="D32" s="136" t="s">
        <v>286</v>
      </c>
      <c r="E32" s="137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30" t="s">
        <v>287</v>
      </c>
      <c r="E33" s="131"/>
    </row>
    <row r="34" spans="1:5" ht="27.6" x14ac:dyDescent="0.3">
      <c r="A34" s="39" t="s">
        <v>221</v>
      </c>
      <c r="B34" s="38" t="s">
        <v>283</v>
      </c>
      <c r="C34" s="39" t="s">
        <v>222</v>
      </c>
      <c r="D34" s="132" t="s">
        <v>288</v>
      </c>
      <c r="E34" s="133"/>
    </row>
    <row r="35" spans="1:5" ht="27.6" x14ac:dyDescent="0.3">
      <c r="A35" s="39" t="s">
        <v>223</v>
      </c>
      <c r="B35" s="38" t="s">
        <v>284</v>
      </c>
      <c r="C35" s="39" t="s">
        <v>225</v>
      </c>
      <c r="D35" s="132" t="s">
        <v>289</v>
      </c>
      <c r="E35" s="133"/>
    </row>
    <row r="36" spans="1:5" ht="25.5" customHeight="1" x14ac:dyDescent="0.3">
      <c r="A36" s="39" t="s">
        <v>224</v>
      </c>
      <c r="B36" s="38" t="s">
        <v>285</v>
      </c>
      <c r="C36" s="39" t="s">
        <v>226</v>
      </c>
      <c r="D36" s="134" t="s">
        <v>290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BH3023</v>
      </c>
      <c r="C5" s="119" t="str">
        <f>IF('Loan Outstanding Report'!$H$5="", "", 'Loan Outstanding Report'!$H$5)</f>
        <v>Harsidhi</v>
      </c>
      <c r="D5" s="41" t="s">
        <v>277</v>
      </c>
      <c r="E5" s="65">
        <v>45819</v>
      </c>
      <c r="F5" s="38" t="s">
        <v>278</v>
      </c>
      <c r="G5" s="49" t="s">
        <v>279</v>
      </c>
      <c r="H5" s="49" t="s">
        <v>280</v>
      </c>
      <c r="I5" s="120" t="s">
        <v>258</v>
      </c>
      <c r="J5" s="120" t="s">
        <v>261</v>
      </c>
      <c r="K5" s="120" t="s">
        <v>265</v>
      </c>
      <c r="L5" s="11">
        <v>351000746</v>
      </c>
      <c r="M5" s="65" t="s">
        <v>266</v>
      </c>
      <c r="N5" s="124">
        <v>41752</v>
      </c>
      <c r="O5" s="124">
        <v>2250</v>
      </c>
      <c r="P5" s="121" t="s">
        <v>139</v>
      </c>
      <c r="Q5" s="80">
        <v>45450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171870</v>
      </c>
      <c r="J5" s="38" t="s">
        <v>255</v>
      </c>
      <c r="K5" s="84">
        <v>171870</v>
      </c>
      <c r="L5" s="84" t="s">
        <v>256</v>
      </c>
      <c r="M5" s="38" t="s">
        <v>257</v>
      </c>
      <c r="N5" s="84">
        <v>31224</v>
      </c>
      <c r="O5" s="84" t="s">
        <v>258</v>
      </c>
      <c r="P5" s="84">
        <v>48110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351000746</v>
      </c>
      <c r="Z5" s="38" t="s">
        <v>265</v>
      </c>
      <c r="AA5" s="108" t="s">
        <v>266</v>
      </c>
      <c r="AB5" s="84">
        <v>41752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2522</v>
      </c>
      <c r="AK5" s="84">
        <v>2250</v>
      </c>
      <c r="AL5" s="108" t="s">
        <v>273</v>
      </c>
      <c r="AM5" s="84">
        <v>37382.58</v>
      </c>
      <c r="AN5" s="112">
        <v>12389.42</v>
      </c>
      <c r="AO5" s="112">
        <v>49772</v>
      </c>
      <c r="AP5" s="112">
        <v>4369.42</v>
      </c>
      <c r="AQ5" s="112">
        <v>130.58000000000001</v>
      </c>
      <c r="AR5" s="112">
        <v>4500</v>
      </c>
      <c r="AS5" s="112">
        <v>4369.42</v>
      </c>
      <c r="AT5" s="112">
        <v>130.58000000000001</v>
      </c>
      <c r="AU5" s="112">
        <v>4500</v>
      </c>
      <c r="AV5" s="84">
        <v>22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 t="s">
        <v>261</v>
      </c>
      <c r="BF5" s="38"/>
      <c r="BG5" s="84">
        <v>7562024330</v>
      </c>
      <c r="BH5" s="114" t="s">
        <v>275</v>
      </c>
      <c r="BI5" s="38" t="s">
        <v>110</v>
      </c>
      <c r="BJ5" s="85">
        <v>45819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2250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2025-06-12T03:10:24Z</dcterms:modified>
</cp:coreProperties>
</file>