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1BE712AE-196C-4FBF-BA28-B7F88F73CCD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<sst xmlns="http://schemas.openxmlformats.org/spreadsheetml/2006/main" count="357" uniqueCount="304">
  <si>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</si>
  <si>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</si>
  <si>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</si>
  <si>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</si>
  <si>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</si>
  <si>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</si>
  <si>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</si>
  <si>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</si>
  <si>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</si>
  <si>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</si>
  <si>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</si>
  <si>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</si>
  <si>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</si>
  <si>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</si>
  <si>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</si>
  <si>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</si>
  <si>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</si>
  <si>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</si>
  <si>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</si>
  <si>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</si>
  <si>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</si>
  <si>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</si>
  <si>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</si>
  <si>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</si>
  <si>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</si>
  <si>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</si>
  <si>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</si>
  <si>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</si>
  <si>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</si>
  <si>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</si>
  <si>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</si>
  <si>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</si>
  <si>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</si>
  <si>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</si>
  <si>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</si>
  <si>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</si>
  <si>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</si>
  <si>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</si>
  <si>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</si>
  <si>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</si>
  <si>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</si>
  <si>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</si>
  <si>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</si>
  <si>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</si>
  <si>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</si>
  <si>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</si>
  <si>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</si>
  <si>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</si>
  <si>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</si>
  <si>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</si>
  <si>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</si>
  <si>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</si>
  <si>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</si>
  <si>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</si>
  <si>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</si>
  <si>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</si>
  <si>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</si>
  <si>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</si>
  <si>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</si>
  <si>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</si>
  <si>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</si>
  <si>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</si>
  <si>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</si>
  <si>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</si>
  <si>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</si>
  <si>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</si>
  <si>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</si>
  <si>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</si>
  <si>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</si>
  <si>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</si>
  <si>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</si>
  <si>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</si>
  <si>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</si>
  <si>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</si>
  <si>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</si>
  <si>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</si>
  <si>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</si>
  <si>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</si>
  <si>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</si>
  <si>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</si>
  <si>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</si>
  <si>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</si>
  <si>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</si>
  <si>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</si>
  <si>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</si>
  <si>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</si>
  <si>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</si>
  <si>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</si>
  <si>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</si>
  <si>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</si>
  <si>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</si>
  <si>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</si>
  <si>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</si>
  <si>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</si>
  <si>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</si>
  <si>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</si>
  <si>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</si>
  <si>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</si>
  <si>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</si>
  <si>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</si>
  <si>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</si>
  <si>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</si>
  <si>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</si>
  <si>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</si>
  <si>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</si>
  <si>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</si>
  <si>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</si>
  <si>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</si>
  <si>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</si>
  <si>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</si>
  <si>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</si>
  <si>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</si>
  <si>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</si>
  <si>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</si>
  <si>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</si>
  <si>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</si>
  <si>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</si>
  <si>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</si>
  <si>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</si>
  <si>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</si>
  <si>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</si>
  <si>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</si>
  <si>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</si>
  <si>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</si>
  <si>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</si>
  <si>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</si>
  <si>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</si>
  <si>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</si>
  <si>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</si>
  <si>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</si>
  <si>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</si>
  <si>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</si>
  <si>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</si>
  <si>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</si>
  <si>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</si>
  <si>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</si>
  <si>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</si>
  <si>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</si>
  <si>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</si>
  <si>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</si>
  <si>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</si>
  <si>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</si>
  <si>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</si>
  <si>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</si>
  <si>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</si>
  <si>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</si>
  <si>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</si>
  <si>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</si>
  <si>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</si>
  <si>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</si>
  <si>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</si>
  <si>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</si>
  <si>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</si>
  <si>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</si>
  <si>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</si>
  <si>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</si>
  <si>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</si>
  <si>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</si>
  <si>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</si>
  <si>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</si>
  <si>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</si>
  <si>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</si>
  <si>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</si>
  <si>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</si>
  <si>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</si>
  <si>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</si>
  <si>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</si>
  <si>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</si>
  <si>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</si>
  <si>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</si>
  <si>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</si>
  <si>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</si>
  <si>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</si>
  <si>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</si>
  <si>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</si>
  <si>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</si>
  <si>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</si>
  <si>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</si>
  <si>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</si>
  <si>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</si>
  <si>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</si>
  <si>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</si>
  <si>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</si>
  <si>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</si>
  <si>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</si>
  <si>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</si>
  <si>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</si>
  <si>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</si>
  <si>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</si>
  <si>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</si>
  <si>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</si>
  <si>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</si>
  <si>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</si>
  <si>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</si>
  <si>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</si>
  <si>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</si>
  <si>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</si>
  <si>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</si>
  <si>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</si>
  <si>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</si>
  <si>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</si>
  <si>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</si>
  <si>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</si>
  <si>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</si>
  <si>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</si>
  <si>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</si>
  <si>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</si>
  <si>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</si>
  <si>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</si>
  <si>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</si>
  <si>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</si>
  <si>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</si>
  <si>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</si>
  <si>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</si>
  <si>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</si>
  <si>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</si>
  <si>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</si>
  <si>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</si>
  <si>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</si>
  <si>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</si>
  <si>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</si>
  <si>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</si>
  <si>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</si>
  <si>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</si>
  <si>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</si>
  <si>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</si>
  <si>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</si>
  <si>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</si>
  <si>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</si>
  <si>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</si>
  <si>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</si>
  <si>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</si>
  <si>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</si>
  <si>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</si>
  <si>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</si>
  <si>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</si>
  <si>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</si>
  <si>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</si>
  <si>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</si>
  <si>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</si>
  <si>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</si>
  <si>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</si>
  <si>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</si>
  <si>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</si>
  <si>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</si>
  <si>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</si>
  <si>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</si>
  <si>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</si>
  <si>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</si>
  <si>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</si>
  <si>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</si>
  <si>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</si>
  <si>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</si>
  <si>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BH3473</t>
  </si>
  <si>
    <t>Nautan</t>
  </si>
  <si>
    <t>Dabariya</t>
  </si>
  <si>
    <t>SF0095538</t>
  </si>
  <si>
    <t>Kishan Kumar</t>
  </si>
  <si>
    <t>726060</t>
  </si>
  <si>
    <t>prabha</t>
  </si>
  <si>
    <t>Chetana</t>
  </si>
  <si>
    <t>SSF5117332</t>
  </si>
  <si>
    <t>BC</t>
  </si>
  <si>
    <t>HINDU</t>
  </si>
  <si>
    <t>Agriculture &amp; Farming</t>
  </si>
  <si>
    <t>SIMA DEVI</t>
  </si>
  <si>
    <t>18-Dec-2023</t>
  </si>
  <si>
    <t>08</t>
  </si>
  <si>
    <t>1</t>
  </si>
  <si>
    <t>1 Yrs</t>
  </si>
  <si>
    <t>18 Dec 2023</t>
  </si>
  <si>
    <t>&lt;= 2 Years</t>
  </si>
  <si>
    <t>08-Feb-2024</t>
  </si>
  <si>
    <t>07-Jul-2025</t>
  </si>
  <si>
    <t>Open</t>
  </si>
  <si>
    <t>8284987944</t>
  </si>
  <si>
    <t>Satyendra kumar Singh/Sf0075615</t>
  </si>
  <si>
    <t>17-07-2025</t>
  </si>
  <si>
    <t>16-07-2025</t>
  </si>
  <si>
    <t>kotwa</t>
  </si>
  <si>
    <t>FN25-26-01057</t>
  </si>
  <si>
    <t>Dual Staff</t>
  </si>
  <si>
    <t>G1</t>
  </si>
  <si>
    <t>Vikash kumar</t>
  </si>
  <si>
    <t>SF0097774</t>
  </si>
  <si>
    <t>Branch Manager</t>
  </si>
  <si>
    <t>Available &amp; Updated</t>
  </si>
  <si>
    <t>G2</t>
  </si>
  <si>
    <t>Raja kumar</t>
  </si>
  <si>
    <t>SF0077523</t>
  </si>
  <si>
    <t>BQM</t>
  </si>
  <si>
    <t>FIR Not Filled</t>
  </si>
  <si>
    <t>Business</t>
  </si>
  <si>
    <t>Pappu Kumar ram/SF0047226</t>
  </si>
  <si>
    <t>Baban Kumar Ram/SF0064392</t>
  </si>
  <si>
    <t>Rakesh Kumar Singh/SF0007606</t>
  </si>
  <si>
    <t>Alok Kumar Raju/SF0091403</t>
  </si>
  <si>
    <t>Terminated</t>
  </si>
  <si>
    <t>Completed-Report Submitted</t>
  </si>
  <si>
    <t>On dated 08-11-2024 amount taken from LO Naval Kishor but amount not accounted in FIMO.</t>
  </si>
  <si>
    <t>Naval Kishor Kumar</t>
  </si>
  <si>
    <t>SF0085275</t>
  </si>
  <si>
    <t>LO</t>
  </si>
  <si>
    <t>On dated 08-11-2024 amount collected from borrower and that amount is not accounted in FIMO by that LO.
Complain Number - FN25-26-01057.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</si>
</sst>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45825</v>
      </c>
      <c r="H5" s="107" t="s">
        <v>292</v>
      </c>
      <c r="I5" s="61">
        <v>45826</v>
      </c>
      <c r="J5" s="74" t="str">
        <f>IF('Physical Cash at Safe'!D28="Yes",'Physical Cash at Safe'!E28,IF('Borrower Wise Details'!D5&lt;&gt;"",'Borrower Wise Details'!D5,""))</f>
        <v>FN25-26-01057</v>
      </c>
      <c r="K5" s="81">
        <v>1</v>
      </c>
      <c r="L5" s="82">
        <v>2240</v>
      </c>
      <c r="M5" s="82">
        <v>0</v>
      </c>
      <c r="N5" s="82" t="s">
        <v>293</v>
      </c>
      <c r="O5" s="82" t="s">
        <v>294</v>
      </c>
      <c r="P5" s="82" t="s">
        <v>295</v>
      </c>
      <c r="Q5" s="82" t="s">
        <v>296</v>
      </c>
      <c r="R5" s="75" t="str">
        <f>IF('Physical Cash at Safe'!$D$28="Yes", 'Physical Cash at Safe'!$A$28, IF('Borrower Wise Details'!F5&lt;&gt;"", 'Borrower Wise Details'!F5, ""))</f>
        <v>Naval Kishor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SF0085275</v>
      </c>
      <c r="U5" s="77" t="s">
        <v>297</v>
      </c>
      <c r="V5" s="61">
        <v>45698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45860</v>
      </c>
      <c r="AA5" s="61">
        <v>45860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45862</v>
      </c>
      <c r="AH5" s="70" t="s">
        <v>303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Naval Kishor Kumar</v>
      </c>
      <c r="E5" s="68" t="str">
        <f>IF(OR('Fraud Investigation Report'!T5="", 'Fraud Investigation Report'!T5=0), "", 'Fraud Investigation Report'!T5)</f>
        <v>SF0085275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FN25-26-01057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279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45850</v>
      </c>
      <c r="C6" s="18">
        <v>45849</v>
      </c>
      <c r="D6" s="18">
        <v>45850</v>
      </c>
      <c r="E6" s="19">
        <v>0.29166666666666702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78</v>
      </c>
      <c r="C11" s="23">
        <f>B11*A11</f>
        <v>39000</v>
      </c>
      <c r="D11" s="25">
        <v>78</v>
      </c>
      <c r="E11" s="23">
        <f t="shared" ref="E11:E17" si="0">D11*A11</f>
        <v>39000</v>
      </c>
    </row>
    <row r="12" spans="1:5" ht="14.4" x14ac:dyDescent="0.3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ht="14.4" x14ac:dyDescent="0.3">
      <c r="A13" s="24">
        <v>100</v>
      </c>
      <c r="B13" s="25">
        <v>86</v>
      </c>
      <c r="C13" s="23">
        <f t="shared" ref="C13:C17" si="1">B13*A13</f>
        <v>8600</v>
      </c>
      <c r="D13" s="25">
        <v>86</v>
      </c>
      <c r="E13" s="23">
        <f t="shared" si="0"/>
        <v>8600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50689</v>
      </c>
      <c r="D19" s="30" t="s">
        <v>76</v>
      </c>
      <c r="E19" s="31">
        <f>SUM(E10:E18)</f>
        <v>50689</v>
      </c>
    </row>
    <row r="20" spans="1:5" ht="30" customHeight="1" x14ac:dyDescent="0.3">
      <c r="A20" s="144" t="s">
        <v>97</v>
      </c>
      <c r="B20" s="145"/>
      <c r="C20" s="32">
        <v>50689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281</v>
      </c>
      <c r="C32" s="37" t="s">
        <v>82</v>
      </c>
      <c r="D32" s="154" t="s">
        <v>286</v>
      </c>
      <c r="E32" s="155"/>
    </row>
    <row r="33" spans="1:5" ht="18" customHeight="1" x14ac:dyDescent="0.3">
      <c r="A33" s="37" t="s">
        <v>83</v>
      </c>
      <c r="B33" s="106" t="s">
        <v>282</v>
      </c>
      <c r="C33" s="39" t="s">
        <v>84</v>
      </c>
      <c r="D33" s="148" t="s">
        <v>287</v>
      </c>
      <c r="E33" s="149"/>
    </row>
    <row r="34" spans="1:5" ht="27.6" x14ac:dyDescent="0.3">
      <c r="A34" s="39" t="s">
        <v>221</v>
      </c>
      <c r="B34" s="38" t="s">
        <v>283</v>
      </c>
      <c r="C34" s="39" t="s">
        <v>222</v>
      </c>
      <c r="D34" s="150" t="s">
        <v>288</v>
      </c>
      <c r="E34" s="151"/>
    </row>
    <row r="35" spans="1:5" ht="27.6" x14ac:dyDescent="0.3">
      <c r="A35" s="39" t="s">
        <v>223</v>
      </c>
      <c r="B35" s="38" t="s">
        <v>284</v>
      </c>
      <c r="C35" s="39" t="s">
        <v>225</v>
      </c>
      <c r="D35" s="150" t="s">
        <v>289</v>
      </c>
      <c r="E35" s="151"/>
    </row>
    <row r="36" spans="1:5" ht="25.5" customHeight="1" x14ac:dyDescent="0.3">
      <c r="A36" s="39" t="s">
        <v>224</v>
      </c>
      <c r="B36" s="38" t="s">
        <v>285</v>
      </c>
      <c r="C36" s="39" t="s">
        <v>226</v>
      </c>
      <c r="D36" s="152" t="s">
        <v>290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BH3473</v>
      </c>
      <c r="C5" s="119" t="str">
        <f>IF('Loan Outstanding Report'!$H$5="", "", 'Loan Outstanding Report'!$H$5)</f>
        <v>Nautan</v>
      </c>
      <c r="D5" s="41" t="s">
        <v>280</v>
      </c>
      <c r="E5" s="65">
        <v>45855</v>
      </c>
      <c r="F5" s="38" t="s">
        <v>300</v>
      </c>
      <c r="G5" s="49" t="s">
        <v>301</v>
      </c>
      <c r="H5" s="49" t="s">
        <v>302</v>
      </c>
      <c r="I5" s="120" t="s">
        <v>258</v>
      </c>
      <c r="J5" s="120" t="s">
        <v>261</v>
      </c>
      <c r="K5" s="120" t="s">
        <v>265</v>
      </c>
      <c r="L5" s="11">
        <v>354229396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45604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selection activeCell="H5" sqref="H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7.1093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 t="s">
        <v>278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29" t="s">
        <v>277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21281</v>
      </c>
      <c r="J5" s="38" t="s">
        <v>255</v>
      </c>
      <c r="K5" s="84">
        <v>21281</v>
      </c>
      <c r="L5" s="84" t="s">
        <v>256</v>
      </c>
      <c r="M5" s="38" t="s">
        <v>257</v>
      </c>
      <c r="N5" s="84">
        <v>30989</v>
      </c>
      <c r="O5" s="84" t="s">
        <v>258</v>
      </c>
      <c r="P5" s="84">
        <v>47842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354229396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22942.52</v>
      </c>
      <c r="AN5" s="112">
        <v>10657.48</v>
      </c>
      <c r="AO5" s="112">
        <v>33600</v>
      </c>
      <c r="AP5" s="112">
        <v>19057.48</v>
      </c>
      <c r="AQ5" s="112">
        <v>2129.52</v>
      </c>
      <c r="AR5" s="112">
        <v>21187</v>
      </c>
      <c r="AS5" s="112">
        <v>5647.92</v>
      </c>
      <c r="AT5" s="112">
        <v>1072.08</v>
      </c>
      <c r="AU5" s="112">
        <v>6720</v>
      </c>
      <c r="AV5" s="84">
        <v>18</v>
      </c>
      <c r="AW5" s="84" t="s">
        <v>145</v>
      </c>
      <c r="AX5" s="84">
        <v>70</v>
      </c>
      <c r="AY5" s="108" t="s">
        <v>145</v>
      </c>
      <c r="AZ5" s="84" t="s">
        <v>145</v>
      </c>
      <c r="BA5" s="84" t="s">
        <v>145</v>
      </c>
      <c r="BB5" s="84" t="s">
        <v>274</v>
      </c>
      <c r="BC5" s="84" t="s">
        <v>145</v>
      </c>
      <c r="BD5" s="108" t="s">
        <v>145</v>
      </c>
      <c r="BE5" s="84">
        <v>0</v>
      </c>
      <c r="BF5" s="38" t="s">
        <v>261</v>
      </c>
      <c r="BG5" s="84" t="s">
        <v>275</v>
      </c>
      <c r="BH5" s="114" t="s">
        <v>276</v>
      </c>
      <c r="BI5" s="38" t="s">
        <v>110</v>
      </c>
      <c r="BJ5" s="85">
        <v>45855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2240</v>
      </c>
      <c r="BQ5" s="117" t="s">
        <v>202</v>
      </c>
      <c r="BR5" s="118" t="s">
        <v>299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2025-07-24T11:13:17Z</dcterms:modified>
</cp:coreProperties>
</file>