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CSS - Garwha\Re_ 82296 OD Issue - Preclosed Loan still OD showing Loan ID _ 350786274\"/>
    </mc:Choice>
  </mc:AlternateContent>
  <xr:revisionPtr revIDLastSave="0" documentId="13_ncr:1_{DD269F4E-73D2-410A-AF07-B363A69767E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<sst xmlns="http://schemas.openxmlformats.org/spreadsheetml/2006/main" count="336" uniqueCount="290">
  <si>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</si>
  <si>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</si>
  <si>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</si>
  <si>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</si>
  <si>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</si>
  <si>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</si>
  <si>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</si>
  <si>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</si>
  <si>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</si>
  <si>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</si>
  <si>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</si>
  <si>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</si>
  <si>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</si>
  <si>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</si>
  <si>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</si>
  <si>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</si>
  <si>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</si>
  <si>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</si>
  <si>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</si>
  <si>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</si>
  <si>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</si>
  <si>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</si>
  <si>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</si>
  <si>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</si>
  <si>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</si>
  <si>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</si>
  <si>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</si>
  <si>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</si>
  <si>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</si>
  <si>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</si>
  <si>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</si>
  <si>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</si>
  <si>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</si>
  <si>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</si>
  <si>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</si>
  <si>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</si>
  <si>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</si>
  <si>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</si>
  <si>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</si>
  <si>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</si>
  <si>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</si>
  <si>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</si>
  <si>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</si>
  <si>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</si>
  <si>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</si>
  <si>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</si>
  <si>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</si>
  <si>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</si>
  <si>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</si>
  <si>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</si>
  <si>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</si>
  <si>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</si>
  <si>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</si>
  <si>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</si>
  <si>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</si>
  <si>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</si>
  <si>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</si>
  <si>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</si>
  <si>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</si>
  <si>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</si>
  <si>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</si>
  <si>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</si>
  <si>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</si>
  <si>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</si>
  <si>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</si>
  <si>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</si>
  <si>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</si>
  <si>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</si>
  <si>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</si>
  <si>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</si>
  <si>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</si>
  <si>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</si>
  <si>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</si>
  <si>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</si>
  <si>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</si>
  <si>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</si>
  <si>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</si>
  <si>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</si>
  <si>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</si>
  <si>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</si>
  <si>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</si>
  <si>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</si>
  <si>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</si>
  <si>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</si>
  <si>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</si>
  <si>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</si>
  <si>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</si>
  <si>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</si>
  <si>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</si>
  <si>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</si>
  <si>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</si>
  <si>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</si>
  <si>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</si>
  <si>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</si>
  <si>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</si>
  <si>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</si>
  <si>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</si>
  <si>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</si>
  <si>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</si>
  <si>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</si>
  <si>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</si>
  <si>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</si>
  <si>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</si>
  <si>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</si>
  <si>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</si>
  <si>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</si>
  <si>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</si>
  <si>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</si>
  <si>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</si>
  <si>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</si>
  <si>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</si>
  <si>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</si>
  <si>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</si>
  <si>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</si>
  <si>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</si>
  <si>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</si>
  <si>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</si>
  <si>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</si>
  <si>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</si>
  <si>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</si>
  <si>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</si>
  <si>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</si>
  <si>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</si>
  <si>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</si>
  <si>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</si>
  <si>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</si>
  <si>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</si>
  <si>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</si>
  <si>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</si>
  <si>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</si>
  <si>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</si>
  <si>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</si>
  <si>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</si>
  <si>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</si>
  <si>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</si>
  <si>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</si>
  <si>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</si>
  <si>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</si>
  <si>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</si>
  <si>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</si>
  <si>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</si>
  <si>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</si>
  <si>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</si>
  <si>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</si>
  <si>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</si>
  <si>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</si>
  <si>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</si>
  <si>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</si>
  <si>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</si>
  <si>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</si>
  <si>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</si>
  <si>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</si>
  <si>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</si>
  <si>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</si>
  <si>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</si>
  <si>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</si>
  <si>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</si>
  <si>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</si>
  <si>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</si>
  <si>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</si>
  <si>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</si>
  <si>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</si>
  <si>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</si>
  <si>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</si>
  <si>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</si>
  <si>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</si>
  <si>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</si>
  <si>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</si>
  <si>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</si>
  <si>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</si>
  <si>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</si>
  <si>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</si>
  <si>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</si>
  <si>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</si>
  <si>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</si>
  <si>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</si>
  <si>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</si>
  <si>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</si>
  <si>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</si>
  <si>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</si>
  <si>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</si>
  <si>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</si>
  <si>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</si>
  <si>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</si>
  <si>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</si>
  <si>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</si>
  <si>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</si>
  <si>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</si>
  <si>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</si>
  <si>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</si>
  <si>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</si>
  <si>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</si>
  <si>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</si>
  <si>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</si>
  <si>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</si>
  <si>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</si>
  <si>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</si>
  <si>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</si>
  <si>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</si>
  <si>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</si>
  <si>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</si>
  <si>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</si>
  <si>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</si>
  <si>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</si>
  <si>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</si>
  <si>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</si>
  <si>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</si>
  <si>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</si>
  <si>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</si>
  <si>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</si>
  <si>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</si>
  <si>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</si>
  <si>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</si>
  <si>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</si>
  <si>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</si>
  <si>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</si>
  <si>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</si>
  <si>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</si>
  <si>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</si>
  <si>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</si>
  <si>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</si>
  <si>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</si>
  <si>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</si>
  <si>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</si>
  <si>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</si>
  <si>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</si>
  <si>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</si>
  <si>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</si>
  <si>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</si>
  <si>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</si>
  <si>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</si>
  <si>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</si>
  <si>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</si>
  <si>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</si>
  <si>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</si>
  <si>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</si>
  <si>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</si>
  <si>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</si>
  <si>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</si>
  <si>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</si>
  <si>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</si>
  <si>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</si>
  <si>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</si>
  <si>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</si>
  <si>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</si>
  <si>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</si>
  <si>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</si>
  <si>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</si>
  <si>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Ranchi</t>
  </si>
  <si>
    <t>GARWHA</t>
  </si>
  <si>
    <t>Garwha</t>
  </si>
  <si>
    <t>JH2680</t>
  </si>
  <si>
    <t>Balekhari alias Balekhar</t>
  </si>
  <si>
    <t>SF0053343</t>
  </si>
  <si>
    <t>Jay Ram Kumar</t>
  </si>
  <si>
    <t>499017</t>
  </si>
  <si>
    <t>499017 GULU1</t>
  </si>
  <si>
    <t>Chetana</t>
  </si>
  <si>
    <t>SSF3474631</t>
  </si>
  <si>
    <t>BC</t>
  </si>
  <si>
    <t>HINDU</t>
  </si>
  <si>
    <t>Animal Husbandry &amp; Poultry</t>
  </si>
  <si>
    <t xml:space="preserve">ASRUN KHATOON </t>
  </si>
  <si>
    <t>28-Feb-2023</t>
  </si>
  <si>
    <t>08</t>
  </si>
  <si>
    <t>1</t>
  </si>
  <si>
    <t>2 Yrs</t>
  </si>
  <si>
    <t>28 Feb 2023</t>
  </si>
  <si>
    <t>&lt;= 2 Years</t>
  </si>
  <si>
    <t>08-Apr-2023</t>
  </si>
  <si>
    <t>12-Dec-2024</t>
  </si>
  <si>
    <t>Open</t>
  </si>
  <si>
    <t>CSS</t>
  </si>
  <si>
    <t>Akhilesh Yadav/SF0087030</t>
  </si>
  <si>
    <t>SF0038488</t>
  </si>
  <si>
    <t>Branch Manager</t>
  </si>
  <si>
    <t>No Action Taken</t>
  </si>
  <si>
    <t>Terminated</t>
  </si>
  <si>
    <t>Tinku Babu/SF0033560</t>
  </si>
  <si>
    <t>Pawan Kumar Verma/SF0031398</t>
  </si>
  <si>
    <t>Sanket Kumar/SF0078800</t>
  </si>
  <si>
    <t>Rohan Mukherjee/SF0074701</t>
  </si>
  <si>
    <t>Pramod Kumar Yadav</t>
  </si>
  <si>
    <t>FN25-26-01093</t>
  </si>
  <si>
    <t>Reporting Time : Wednesday, June 18, 2025 11:18 PM</t>
  </si>
  <si>
    <t>To Date :  18-Jun-2025</t>
  </si>
  <si>
    <t>As per Loan card and Borrower written statement BM- Pramod Kumar Yadav/SF0038488 collected preclose amount of Rs.11290 on dated 21-10-2024 but Patital demand posted in FIMO of Rs.2400 on 19-11-24 and of Rs.2400 on 12-12-24 rest amount not accounted.</t>
  </si>
  <si>
    <t>Completed-Report Submitted</t>
  </si>
  <si>
    <t>NPA</t>
  </si>
  <si>
    <t>During field verification, it was observed that branch manager Pramod Kumar Yadav/SF0038488 had embezzled preclose amount of Rs. 11290/- from 1 borrower's and amount of Rs. 4,800/- accounted in FIMO. Now total of Rs. 6,490/- yet to be recovered from the alleged staff.
Complaint no. FN25-26-01093 connected with the CSS complaint 82296.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</si>
</sst>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JH2680</v>
      </c>
      <c r="D5" s="63" t="str">
        <f>IF('Physical Cash at Safe'!D28="Yes", 'Physical Cash at Safe'!A4, 'Borrower Wise Details'!C5)</f>
        <v>Garwha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45824</v>
      </c>
      <c r="H5" s="107" t="s">
        <v>272</v>
      </c>
      <c r="I5" s="61">
        <v>45831</v>
      </c>
      <c r="J5" s="74" t="str">
        <f>IF('Physical Cash at Safe'!D28="Yes",'Physical Cash at Safe'!E28,IF('Borrower Wise Details'!D5&lt;&gt;"",'Borrower Wise Details'!D5,""))</f>
        <v>FN25-26-01093</v>
      </c>
      <c r="K5" s="81">
        <v>1</v>
      </c>
      <c r="L5" s="82">
        <v>11290</v>
      </c>
      <c r="M5" s="82">
        <v>0</v>
      </c>
      <c r="N5" s="82" t="s">
        <v>278</v>
      </c>
      <c r="O5" s="82" t="s">
        <v>279</v>
      </c>
      <c r="P5" s="82" t="s">
        <v>280</v>
      </c>
      <c r="Q5" s="82" t="s">
        <v>281</v>
      </c>
      <c r="R5" s="75" t="str">
        <f>IF('Physical Cash at Safe'!$D$28="Yes", 'Physical Cash at Safe'!$A$28, IF('Borrower Wise Details'!F5&lt;&gt;"", 'Borrower Wise Details'!F5, ""))</f>
        <v>Pramod Kumar Yadav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SF0038488</v>
      </c>
      <c r="U5" s="77" t="s">
        <v>277</v>
      </c>
      <c r="V5" s="61">
        <v>45720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287</v>
      </c>
      <c r="Z5" s="61">
        <v>45831</v>
      </c>
      <c r="AA5" s="61">
        <v>45831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11290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4800</v>
      </c>
      <c r="AE5" s="126">
        <f>IF(AND(AC5="", AD5=""), "", IF(AD5="", AC5, AC5 - IF(ISNUMBER(AD5), AD5, 0)))</f>
        <v>6490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45832</v>
      </c>
      <c r="AH5" s="70" t="s">
        <v>289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JH2680</v>
      </c>
      <c r="C5" s="50" t="str">
        <f>IF('Fraud Investigation Report'!D5="", "", 'Fraud Investigation Report'!D5)</f>
        <v>Garwha</v>
      </c>
      <c r="D5" s="68" t="str">
        <f>IF(OR('Fraud Investigation Report'!R5="", 'Fraud Investigation Report'!R5=0), "", 'Fraud Investigation Report'!R5)</f>
        <v>Pramod Kumar Yadav</v>
      </c>
      <c r="E5" s="68" t="str">
        <f>IF(OR('Fraud Investigation Report'!T5="", 'Fraud Investigation Report'!T5=0), "", 'Fraud Investigation Report'!T5)</f>
        <v>SF0038488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FN25-26-01093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11290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11290</v>
      </c>
      <c r="O5" s="69">
        <f>IF('Fraud Investigation Report'!AD5="", "", 'Fraud Investigation Report'!AD5)</f>
        <v>4800</v>
      </c>
      <c r="P5" s="126">
        <f>IF(AND(N5="", O5=""), "", IF(O5="", N5, N5 - IF(ISNUMBER(O5), O5, 0)))</f>
        <v>6490</v>
      </c>
      <c r="Q5" s="49"/>
      <c r="R5" s="84" t="s">
        <v>276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39.9" customHeight="1" x14ac:dyDescent="0.35">
      <c r="A30" s="127"/>
      <c r="B30" s="127"/>
      <c r="C30" s="128">
        <f>A30-B30</f>
        <v>0</v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219</v>
      </c>
      <c r="B34" s="38"/>
      <c r="C34" s="39" t="s">
        <v>220</v>
      </c>
      <c r="D34" s="150"/>
      <c r="E34" s="151"/>
    </row>
    <row r="35" spans="1:5" ht="26" x14ac:dyDescent="0.3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3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D5" sqref="D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JH2680</v>
      </c>
      <c r="C5" s="119" t="str">
        <f>IF('Loan Outstanding Report'!$H$5="", "", 'Loan Outstanding Report'!$H$5)</f>
        <v>Garwha</v>
      </c>
      <c r="D5" s="41" t="s">
        <v>283</v>
      </c>
      <c r="E5" s="65">
        <v>45827</v>
      </c>
      <c r="F5" s="38" t="s">
        <v>282</v>
      </c>
      <c r="G5" s="129" t="s">
        <v>274</v>
      </c>
      <c r="H5" s="49" t="s">
        <v>275</v>
      </c>
      <c r="I5" s="120" t="s">
        <v>255</v>
      </c>
      <c r="J5" s="120" t="s">
        <v>258</v>
      </c>
      <c r="K5" s="120" t="s">
        <v>262</v>
      </c>
      <c r="L5" s="11">
        <v>350786274</v>
      </c>
      <c r="M5" s="65">
        <v>44985</v>
      </c>
      <c r="N5" s="124">
        <v>44040</v>
      </c>
      <c r="O5" s="124">
        <v>2400</v>
      </c>
      <c r="P5" s="121" t="s">
        <v>140</v>
      </c>
      <c r="Q5" s="80">
        <v>45586</v>
      </c>
      <c r="R5" s="124">
        <v>11290</v>
      </c>
      <c r="S5" s="124">
        <v>4800</v>
      </c>
      <c r="T5" s="124">
        <v>0</v>
      </c>
      <c r="U5" s="125">
        <f t="shared" ref="U5" si="0">IF(AND(ISBLANK(R5),ISBLANK(S5),ISBLANK(T5)),"",R5-(S5+T5))</f>
        <v>6490</v>
      </c>
      <c r="V5" s="117" t="s">
        <v>202</v>
      </c>
      <c r="W5" s="122" t="s">
        <v>286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BR5" sqref="BR5"/>
    </sheetView>
  </sheetViews>
  <sheetFormatPr defaultColWidth="0" defaultRowHeight="14.5" zeroHeight="1" x14ac:dyDescent="0.35"/>
  <cols>
    <col min="1" max="1" width="8.54296875" style="99" customWidth="1"/>
    <col min="2" max="2" width="6.36328125" style="99" customWidth="1"/>
    <col min="3" max="3" width="8.6328125" style="99" customWidth="1"/>
    <col min="4" max="4" width="7.36328125" style="99" customWidth="1"/>
    <col min="5" max="5" width="6.54296875" style="99" customWidth="1"/>
    <col min="6" max="6" width="7.08984375" style="99" customWidth="1"/>
    <col min="7" max="7" width="7.453125" style="99" customWidth="1"/>
    <col min="8" max="8" width="8" style="99" customWidth="1"/>
    <col min="9" max="9" width="6.632812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5" width="8.6328125" style="99" customWidth="1"/>
    <col min="16" max="16" width="7.5429687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285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284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250</v>
      </c>
      <c r="I5" s="84">
        <v>45184</v>
      </c>
      <c r="J5" s="38" t="s">
        <v>252</v>
      </c>
      <c r="K5" s="84">
        <v>45184</v>
      </c>
      <c r="L5" s="84" t="s">
        <v>253</v>
      </c>
      <c r="M5" s="38" t="s">
        <v>254</v>
      </c>
      <c r="N5" s="84">
        <v>71848</v>
      </c>
      <c r="O5" s="84" t="s">
        <v>255</v>
      </c>
      <c r="P5" s="84">
        <v>486844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350786274</v>
      </c>
      <c r="Z5" s="38" t="s">
        <v>262</v>
      </c>
      <c r="AA5" s="108" t="s">
        <v>263</v>
      </c>
      <c r="AB5" s="84">
        <v>44040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1740</v>
      </c>
      <c r="AK5" s="84">
        <v>2400</v>
      </c>
      <c r="AL5" s="108" t="s">
        <v>270</v>
      </c>
      <c r="AM5" s="84">
        <v>37130.720000000001</v>
      </c>
      <c r="AN5" s="112">
        <v>12609.28</v>
      </c>
      <c r="AO5" s="112">
        <v>49740</v>
      </c>
      <c r="AP5" s="112">
        <v>6909.28</v>
      </c>
      <c r="AQ5" s="112">
        <v>290.72000000000003</v>
      </c>
      <c r="AR5" s="112">
        <v>7200</v>
      </c>
      <c r="AS5" s="112">
        <v>6909.28</v>
      </c>
      <c r="AT5" s="112">
        <v>290.72000000000003</v>
      </c>
      <c r="AU5" s="112">
        <v>7200</v>
      </c>
      <c r="AV5" s="84">
        <v>27</v>
      </c>
      <c r="AW5" s="84">
        <v>166</v>
      </c>
      <c r="AX5" s="84" t="s">
        <v>288</v>
      </c>
      <c r="AY5" s="108">
        <v>45638</v>
      </c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258</v>
      </c>
      <c r="BG5" s="84" t="s">
        <v>258</v>
      </c>
      <c r="BH5" s="114" t="s">
        <v>273</v>
      </c>
      <c r="BI5" s="38" t="s">
        <v>110</v>
      </c>
      <c r="BJ5" s="85">
        <v>45827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11290</v>
      </c>
      <c r="BQ5" s="117" t="s">
        <v>209</v>
      </c>
      <c r="BR5" s="118" t="s">
        <v>286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2025-06-24T09:15:13Z</dcterms:modified>
</cp:coreProperties>
</file>