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2699882A-07BE-41CC-AB59-B50DC936134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<sst xmlns="http://schemas.openxmlformats.org/spreadsheetml/2006/main" count="571" uniqueCount="346">
  <si>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</si>
  <si>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</si>
  <si>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</si>
  <si>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</si>
  <si>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</si>
  <si>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</si>
  <si>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</si>
  <si>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</si>
  <si>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</si>
  <si>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</si>
  <si>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</si>
  <si>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</si>
  <si>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</si>
  <si>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</si>
  <si>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</si>
  <si>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</si>
  <si>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</si>
  <si>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</si>
  <si>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</si>
  <si>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</si>
  <si>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</si>
  <si>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</si>
  <si>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</si>
  <si>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</si>
  <si>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</si>
  <si>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</si>
  <si>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</si>
  <si>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</si>
  <si>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</si>
  <si>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</si>
  <si>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</si>
  <si>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</si>
  <si>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</si>
  <si>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</si>
  <si>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</si>
  <si>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</si>
  <si>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</si>
  <si>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</si>
  <si>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</si>
  <si>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</si>
  <si>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</si>
  <si>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</si>
  <si>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</si>
  <si>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</si>
  <si>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</si>
  <si>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</si>
  <si>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</si>
  <si>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</si>
  <si>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</si>
  <si>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</si>
  <si>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</si>
  <si>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</si>
  <si>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</si>
  <si>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</si>
  <si>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</si>
  <si>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</si>
  <si>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</si>
  <si>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</si>
  <si>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</si>
  <si>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</si>
  <si>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</si>
  <si>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</si>
  <si>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</si>
  <si>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</si>
  <si>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</si>
  <si>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</si>
  <si>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</si>
  <si>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</si>
  <si>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</si>
  <si>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</si>
  <si>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</si>
  <si>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</si>
  <si>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</si>
  <si>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</si>
  <si>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</si>
  <si>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</si>
  <si>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</si>
  <si>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</si>
  <si>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</si>
  <si>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</si>
  <si>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</si>
  <si>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</si>
  <si>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</si>
  <si>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</si>
  <si>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</si>
  <si>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</si>
  <si>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</si>
  <si>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</si>
  <si>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</si>
  <si>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</si>
  <si>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</si>
  <si>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</si>
  <si>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</si>
  <si>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</si>
  <si>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</si>
  <si>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</si>
  <si>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</si>
  <si>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</si>
  <si>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</si>
  <si>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</si>
  <si>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</si>
  <si>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</si>
  <si>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</si>
  <si>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</si>
  <si>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</si>
  <si>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</si>
  <si>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</si>
  <si>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</si>
  <si>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</si>
  <si>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</si>
  <si>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</si>
  <si>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</si>
  <si>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</si>
  <si>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</si>
  <si>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</si>
  <si>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</si>
  <si>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</si>
  <si>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</si>
  <si>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</si>
  <si>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</si>
  <si>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</si>
  <si>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</si>
  <si>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</si>
  <si>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</si>
  <si>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</si>
  <si>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</si>
  <si>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</si>
  <si>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</si>
  <si>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</si>
  <si>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</si>
  <si>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</si>
  <si>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</si>
  <si>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</si>
  <si>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</si>
  <si>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</si>
  <si>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</si>
  <si>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</si>
  <si>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</si>
  <si>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</si>
  <si>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</si>
  <si>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</si>
  <si>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</si>
  <si>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</si>
  <si>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</si>
  <si>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</si>
  <si>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</si>
  <si>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</si>
  <si>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</si>
  <si>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</si>
  <si>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</si>
  <si>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</si>
  <si>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</si>
  <si>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</si>
  <si>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</si>
  <si>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</si>
  <si>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</si>
  <si>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</si>
  <si>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</si>
  <si>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</si>
  <si>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</si>
  <si>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</si>
  <si>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</si>
  <si>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</si>
  <si>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</si>
  <si>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</si>
  <si>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</si>
  <si>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</si>
  <si>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</si>
  <si>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</si>
  <si>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</si>
  <si>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</si>
  <si>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</si>
  <si>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</si>
  <si>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</si>
  <si>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</si>
  <si>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</si>
  <si>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</si>
  <si>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</si>
  <si>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</si>
  <si>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</si>
  <si>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</si>
  <si>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</si>
  <si>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</si>
  <si>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</si>
  <si>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</si>
  <si>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</si>
  <si>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</si>
  <si>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</si>
  <si>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</si>
  <si>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</si>
  <si>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</si>
  <si>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</si>
  <si>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</si>
  <si>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</si>
  <si>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</si>
  <si>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</si>
  <si>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</si>
  <si>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</si>
  <si>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</si>
  <si>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</si>
  <si>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</si>
  <si>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</si>
  <si>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</si>
  <si>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</si>
  <si>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</si>
  <si>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</si>
  <si>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</si>
  <si>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</si>
  <si>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</si>
  <si>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</si>
  <si>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</si>
  <si>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</si>
  <si>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</si>
  <si>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</si>
  <si>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</si>
  <si>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</si>
  <si>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</si>
  <si>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</si>
  <si>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</si>
  <si>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</si>
  <si>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</si>
  <si>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</si>
  <si>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</si>
  <si>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</si>
  <si>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</si>
  <si>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</si>
  <si>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</si>
  <si>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</si>
  <si>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</si>
  <si>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</si>
  <si>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</si>
  <si>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</si>
  <si>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</si>
  <si>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</si>
  <si>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</si>
  <si>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</si>
  <si>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</si>
  <si>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</si>
  <si>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</si>
  <si>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</si>
  <si>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</si>
  <si>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</si>
  <si>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</si>
  <si>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</si>
  <si>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</si>
  <si>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</si>
  <si>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Friday, June 13, 2025 6:05 PM</t>
  </si>
  <si>
    <t>North</t>
  </si>
  <si>
    <t>Bihar-1</t>
  </si>
  <si>
    <t>Muzaffarpur</t>
  </si>
  <si>
    <t>Motipur</t>
  </si>
  <si>
    <t>BH3962</t>
  </si>
  <si>
    <t>Motipur-2</t>
  </si>
  <si>
    <t>Dual Staff</t>
  </si>
  <si>
    <t>Available &amp; Updated</t>
  </si>
  <si>
    <t>G1</t>
  </si>
  <si>
    <t>G2</t>
  </si>
  <si>
    <t>Jitendra Kumar</t>
  </si>
  <si>
    <t>SF0062657</t>
  </si>
  <si>
    <t>BM</t>
  </si>
  <si>
    <t>Brajesh Kumar</t>
  </si>
  <si>
    <t>SF0096471</t>
  </si>
  <si>
    <t>BQM</t>
  </si>
  <si>
    <t>Jhitkahi Madhuban</t>
  </si>
  <si>
    <t>SF0076174</t>
  </si>
  <si>
    <t>Kundan Kumar</t>
  </si>
  <si>
    <t>652595</t>
  </si>
  <si>
    <t>1175088</t>
  </si>
  <si>
    <t>Unnati</t>
  </si>
  <si>
    <t>SID951375568105</t>
  </si>
  <si>
    <t>BC</t>
  </si>
  <si>
    <t>MUSLIM</t>
  </si>
  <si>
    <t>Agriculture &amp; Farming</t>
  </si>
  <si>
    <t>SAGIRA KHATOON</t>
  </si>
  <si>
    <t>06-Sep-2023</t>
  </si>
  <si>
    <t>03</t>
  </si>
  <si>
    <t>0</t>
  </si>
  <si>
    <t>5 Yrs</t>
  </si>
  <si>
    <t>18 Jan 2020</t>
  </si>
  <si>
    <t>&gt; 4 to 6 Years</t>
  </si>
  <si>
    <t>03-Nov-2023</t>
  </si>
  <si>
    <t>04-May-2025</t>
  </si>
  <si>
    <t>Open</t>
  </si>
  <si>
    <t/>
  </si>
  <si>
    <t>Alok Kumar/SF0075590</t>
  </si>
  <si>
    <t xml:space="preserve">On dated 29-09-24 EMI of Rs.2020 member paid through UPI to  LO's personal UPI account but he not accounted in FIMO.
</t>
  </si>
  <si>
    <t xml:space="preserve">On dated 07-10-24 EMI of Rs.2020 member paid through UPI to  LO's personal UPI account but he not accounted in FIMO.
</t>
  </si>
  <si>
    <t xml:space="preserve">On dated 23-11-24 EMI of Rs.2020 member paid through UPI to  LO's personal UPI account but he not accounted in FIMO.
</t>
  </si>
  <si>
    <t xml:space="preserve">On dated 23-02-25 EMI of Rs.2020 member paid through UPI to  LO's personal UPI account but he not accounted in FIMO.
</t>
  </si>
  <si>
    <t xml:space="preserve">On dated 02-03-25 Partial EMI of Rs.520 member paid through UPI to  LO's personal UPI account but he not accounted in FIMO.
</t>
  </si>
  <si>
    <t>LO</t>
  </si>
  <si>
    <t xml:space="preserve">On dated 24-03-25 Partial EMI of Rs.2020 member paid through UPI to  LO's personal UPI account but he not accounted in FIMO.
</t>
  </si>
  <si>
    <t xml:space="preserve">On dated 02-04-25 Partial EMI of Rs720 member paid through UPI to  LO's personal UPI account but he not accounted in FIMO.
</t>
  </si>
  <si>
    <t>1.On dated 29-09-24,07-10-24,23-11-24,23-02-25,24-03-25 5 EMI of Rs.2020*5=10100 and on dated 02-03-25 Rs 520 and 02-04-25 Rs 720 member paid through UPI to  LO's personal UPI account but he not accounted in FIMO.Total amount 10100+520+720=11340.
2.Borrower is not available during verification she was gone to relatives but tele call she provide loan card and UPI payment details.
3.As per borrower On dated 03/01/25 Rs2020 and 07/01/25 Rs1500  member paid through UPI to other personal UPI account and not provide me proper evidence.</t>
  </si>
  <si>
    <t>Shrwan Kumar</t>
  </si>
  <si>
    <t>SF0071039</t>
  </si>
  <si>
    <t>CSS</t>
  </si>
  <si>
    <t>Terminated</t>
  </si>
  <si>
    <t>Completed-Report Submitted</t>
  </si>
  <si>
    <t>Alok Kumar Raju/SF0091403</t>
  </si>
  <si>
    <t>Vidya Bhusan Dubey/SF0024851</t>
  </si>
  <si>
    <t>Aditya Kumar/SF0092055</t>
  </si>
  <si>
    <t>Manoj Kumar/SF0089669</t>
  </si>
  <si>
    <t>1.Fraud has been identified by business team on 06-06-2025 against LO Shrwan Kumar/SF0071039
2.CSS team raised complain on 11-06-2025 vide complain number CS25-26-78531.
3.At the time of Complain raised 1 borrower was affected .
4.LO was Terminated on dated 09-03-25.
5.After verification done by Audit team out of 1 borrower 1 borrower was affected of Rs.11340.</t>
  </si>
  <si>
    <t>FIR Not Filled</t>
  </si>
  <si>
    <t>Kamalpur</t>
  </si>
  <si>
    <t>726123 C4</t>
  </si>
  <si>
    <t>726123 C4 CHAKWA A101</t>
  </si>
  <si>
    <t>Chetana</t>
  </si>
  <si>
    <t>SSF6517460</t>
  </si>
  <si>
    <t>HINDU</t>
  </si>
  <si>
    <t>SHAHJAHAN KHATOON</t>
  </si>
  <si>
    <t>01-Oct-2024</t>
  </si>
  <si>
    <t>08</t>
  </si>
  <si>
    <t>GL-1</t>
  </si>
  <si>
    <t>0 Yrs</t>
  </si>
  <si>
    <t>01 Oct 2024</t>
  </si>
  <si>
    <t>&lt;= 2 Years</t>
  </si>
  <si>
    <t>08-Nov-2024</t>
  </si>
  <si>
    <t>08-Jun-2025</t>
  </si>
  <si>
    <t>On dated 08-03-25 EMI of Rs.2240 collected but not accounted in FIMO.</t>
  </si>
  <si>
    <t>Jagdishpur</t>
  </si>
  <si>
    <t>529618</t>
  </si>
  <si>
    <t>980016</t>
  </si>
  <si>
    <t>SSF4046168</t>
  </si>
  <si>
    <t>OBC</t>
  </si>
  <si>
    <t>SUNAINA DEVI</t>
  </si>
  <si>
    <t>27-Jun-2023</t>
  </si>
  <si>
    <t>07</t>
  </si>
  <si>
    <t>1</t>
  </si>
  <si>
    <t>1 Yrs</t>
  </si>
  <si>
    <t>27 Jun 2023</t>
  </si>
  <si>
    <t>07-Aug-2023</t>
  </si>
  <si>
    <t>07-Jun-2025</t>
  </si>
  <si>
    <t>On dated 04-11-24  Rs.4930 and 06-03-25  Rs.4930 member paid through UPI to LO's personal UPI
 account but he not accounted in FIMO.Chetana and Unnati loans 2240+2690=4930</t>
  </si>
  <si>
    <t>SSF6552859</t>
  </si>
  <si>
    <t>NASRIN KHATOON</t>
  </si>
  <si>
    <t>13-Nov-2024</t>
  </si>
  <si>
    <t>13 Nov 2024</t>
  </si>
  <si>
    <t>08-Dec-2024</t>
  </si>
  <si>
    <t>02-Jul-2024</t>
  </si>
  <si>
    <t>On dated 04-11-24 EMI of Rs. 2240 member paid through UPI to LO's personal UPI account but he not accounted in FIMO.</t>
  </si>
  <si>
    <t>On dated 04-11-24 EMI of Rs. 2690 member paid through UPI to LO's personal UPI account but he not accounted in FIMO.</t>
  </si>
  <si>
    <t>On dated 06-03-25 EMI of Rs. 2240 member paid through UPI to LO's personal UPI account but he not accounted in FIMO.</t>
  </si>
  <si>
    <t>On dated 06-03-25 EMI of Rs. 2690 member paid through UPI to LO's personal UPI account but he not accounted in FIMO.</t>
  </si>
  <si>
    <t>FN25-26-01099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</si>
</sst>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selection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45819</v>
      </c>
      <c r="H5" s="107" t="s">
        <v>296</v>
      </c>
      <c r="I5" s="61">
        <v>45831</v>
      </c>
      <c r="J5" s="74" t="str">
        <f>IF('Physical Cash at Safe'!D28="Yes",'Physical Cash at Safe'!E28,IF('Borrower Wise Details'!D5&lt;&gt;"",'Borrower Wise Details'!D5,""))</f>
        <v>FN25-26-01099</v>
      </c>
      <c r="K5" s="81">
        <v>1</v>
      </c>
      <c r="L5" s="82">
        <v>0</v>
      </c>
      <c r="M5" s="82">
        <v>0</v>
      </c>
      <c r="N5" s="82" t="s">
        <v>302</v>
      </c>
      <c r="O5" s="82" t="s">
        <v>301</v>
      </c>
      <c r="P5" s="82" t="s">
        <v>300</v>
      </c>
      <c r="Q5" s="82" t="s">
        <v>299</v>
      </c>
      <c r="R5" s="75" t="str">
        <f>IF('Physical Cash at Safe'!$D$28="Yes", 'Physical Cash at Safe'!$A$28, IF('Borrower Wise Details'!F5&lt;&gt;"", 'Borrower Wise Details'!F5, ""))</f>
        <v>Shrwan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297</v>
      </c>
      <c r="V5" s="61">
        <v>45725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45828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45831</v>
      </c>
      <c r="AH5" s="70" t="s">
        <v>303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FN25-26-01099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25680</v>
      </c>
      <c r="Q5" s="49"/>
      <c r="R5" s="84" t="s">
        <v>304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45821</v>
      </c>
      <c r="C6" s="18">
        <v>45820</v>
      </c>
      <c r="D6" s="18">
        <v>45821</v>
      </c>
      <c r="E6" s="19">
        <v>0.39930555555555558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50</v>
      </c>
      <c r="E11" s="23">
        <f t="shared" ref="E11:E17" si="0">D11*A11</f>
        <v>25000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12</v>
      </c>
      <c r="E12" s="23">
        <f t="shared" si="0"/>
        <v>2400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14</v>
      </c>
      <c r="E14" s="23">
        <f t="shared" si="0"/>
        <v>700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26</v>
      </c>
      <c r="E15" s="23">
        <f t="shared" si="0"/>
        <v>520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50</v>
      </c>
      <c r="E16" s="23">
        <f t="shared" si="0"/>
        <v>500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29865</v>
      </c>
      <c r="C18" s="23">
        <f>B18</f>
        <v>29865</v>
      </c>
      <c r="D18" s="27">
        <v>45</v>
      </c>
      <c r="E18" s="28">
        <f>D18</f>
        <v>45</v>
      </c>
    </row>
    <row r="19" spans="1:5" ht="14.4" x14ac:dyDescent="0.3">
      <c r="A19" s="29"/>
      <c r="B19" s="30" t="s">
        <v>76</v>
      </c>
      <c r="C19" s="31">
        <f>SUM(C10:C18)</f>
        <v>29865</v>
      </c>
      <c r="D19" s="30" t="s">
        <v>76</v>
      </c>
      <c r="E19" s="31">
        <f>SUM(E10:E18)</f>
        <v>29865</v>
      </c>
    </row>
    <row r="20" spans="1:5" ht="30" customHeight="1" x14ac:dyDescent="0.3">
      <c r="A20" s="161" t="s">
        <v>97</v>
      </c>
      <c r="B20" s="162"/>
      <c r="C20" s="32">
        <v>29865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0" t="s">
        <v>217</v>
      </c>
      <c r="E29" s="141"/>
    </row>
    <row r="30" spans="1:5" ht="40.049999999999997" customHeight="1" x14ac:dyDescent="0.3">
      <c r="A30" s="127"/>
      <c r="B30" s="127"/>
      <c r="C30" s="128"/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218</v>
      </c>
      <c r="B32" s="38" t="s">
        <v>253</v>
      </c>
      <c r="C32" s="37" t="s">
        <v>82</v>
      </c>
      <c r="D32" s="138" t="s">
        <v>254</v>
      </c>
      <c r="E32" s="139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2" t="s">
        <v>256</v>
      </c>
      <c r="E33" s="133"/>
    </row>
    <row r="34" spans="1:5" ht="27.6" x14ac:dyDescent="0.3">
      <c r="A34" s="39" t="s">
        <v>219</v>
      </c>
      <c r="B34" s="38" t="s">
        <v>257</v>
      </c>
      <c r="C34" s="39" t="s">
        <v>220</v>
      </c>
      <c r="D34" s="134" t="s">
        <v>260</v>
      </c>
      <c r="E34" s="135"/>
    </row>
    <row r="35" spans="1:5" ht="27.6" x14ac:dyDescent="0.3">
      <c r="A35" s="39" t="s">
        <v>221</v>
      </c>
      <c r="B35" s="38" t="s">
        <v>258</v>
      </c>
      <c r="C35" s="39" t="s">
        <v>223</v>
      </c>
      <c r="D35" s="134" t="s">
        <v>261</v>
      </c>
      <c r="E35" s="135"/>
    </row>
    <row r="36" spans="1:5" ht="25.5" customHeight="1" x14ac:dyDescent="0.3">
      <c r="A36" s="39" t="s">
        <v>222</v>
      </c>
      <c r="B36" s="38" t="s">
        <v>259</v>
      </c>
      <c r="C36" s="39" t="s">
        <v>224</v>
      </c>
      <c r="D36" s="136" t="s">
        <v>262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1" sqref="D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345</v>
      </c>
      <c r="E5" s="65">
        <v>45828</v>
      </c>
      <c r="F5" s="38" t="s">
        <v>294</v>
      </c>
      <c r="G5" s="49" t="s">
        <v>295</v>
      </c>
      <c r="H5" s="49" t="s">
        <v>290</v>
      </c>
      <c r="I5" s="120" t="s">
        <v>266</v>
      </c>
      <c r="J5" s="120" t="s">
        <v>269</v>
      </c>
      <c r="K5" s="120" t="s">
        <v>273</v>
      </c>
      <c r="L5" s="11">
        <v>352816695</v>
      </c>
      <c r="M5" s="65" t="s">
        <v>274</v>
      </c>
      <c r="N5" s="124">
        <v>30000</v>
      </c>
      <c r="O5" s="124">
        <v>2020</v>
      </c>
      <c r="P5" s="121" t="s">
        <v>139</v>
      </c>
      <c r="Q5" s="80">
        <v>45564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285</v>
      </c>
    </row>
    <row r="6" spans="1:23" ht="25.05" customHeight="1" x14ac:dyDescent="0.3">
      <c r="A6" s="64">
        <v>2</v>
      </c>
      <c r="B6" s="60" t="str">
        <f>IF(J6&lt;&gt;"", $B$5, "")</f>
        <v>BH3962</v>
      </c>
      <c r="C6" s="119" t="str">
        <f>IF(J6&lt;&gt;"", $C$5, "")</f>
        <v>Motipur-2</v>
      </c>
      <c r="D6" s="41" t="str">
        <f>IF(J6&lt;&gt;"", $D$5, "")</f>
        <v>FN25-26-01099</v>
      </c>
      <c r="E6" s="65">
        <v>45828</v>
      </c>
      <c r="F6" s="38" t="str">
        <f>IF(J6&lt;&gt;"", $F$5, "")</f>
        <v>Shrwan Kumar</v>
      </c>
      <c r="G6" s="49" t="str">
        <f>IF(J6&lt;&gt;"", $G$5, "")</f>
        <v>SF0071039</v>
      </c>
      <c r="H6" s="49" t="str">
        <f>IF(J6&lt;&gt;"", $H$5, "")</f>
        <v>LO</v>
      </c>
      <c r="I6" s="120" t="s">
        <v>266</v>
      </c>
      <c r="J6" s="120" t="s">
        <v>269</v>
      </c>
      <c r="K6" s="120" t="s">
        <v>273</v>
      </c>
      <c r="L6" s="11">
        <v>352816695</v>
      </c>
      <c r="M6" s="65" t="s">
        <v>274</v>
      </c>
      <c r="N6" s="124">
        <v>30000</v>
      </c>
      <c r="O6" s="124">
        <v>2020</v>
      </c>
      <c r="P6" s="121" t="s">
        <v>139</v>
      </c>
      <c r="Q6" s="80">
        <v>45572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286</v>
      </c>
    </row>
    <row r="7" spans="1:23" ht="25.05" customHeight="1" x14ac:dyDescent="0.3">
      <c r="A7" s="64">
        <v>3</v>
      </c>
      <c r="B7" s="60" t="str">
        <f t="shared" ref="B7:B70" si="2">IF(J7&lt;&gt;"", $B$5, "")</f>
        <v>BH3962</v>
      </c>
      <c r="C7" s="119" t="str">
        <f t="shared" ref="C7:C70" si="3">IF(J7&lt;&gt;"", $C$5, "")</f>
        <v>Motipur-2</v>
      </c>
      <c r="D7" s="41" t="str">
        <f t="shared" ref="D7:D70" si="4">IF(J7&lt;&gt;"", $D$5, "")</f>
        <v>FN25-26-01099</v>
      </c>
      <c r="E7" s="65">
        <v>45828</v>
      </c>
      <c r="F7" s="38" t="str">
        <f t="shared" ref="F7:F70" si="5">IF(J7&lt;&gt;"", $F$5, "")</f>
        <v>Shrwan Kumar</v>
      </c>
      <c r="G7" s="49" t="str">
        <f t="shared" ref="G7:G70" si="6">IF(J7&lt;&gt;"", $G$5, "")</f>
        <v>SF0071039</v>
      </c>
      <c r="H7" s="49" t="str">
        <f t="shared" ref="H7:H70" si="7">IF(J7&lt;&gt;"", $H$5, "")</f>
        <v>LO</v>
      </c>
      <c r="I7" s="120" t="s">
        <v>266</v>
      </c>
      <c r="J7" s="120" t="s">
        <v>269</v>
      </c>
      <c r="K7" s="120" t="s">
        <v>273</v>
      </c>
      <c r="L7" s="11">
        <v>352816695</v>
      </c>
      <c r="M7" s="65" t="s">
        <v>274</v>
      </c>
      <c r="N7" s="124">
        <v>30000</v>
      </c>
      <c r="O7" s="124">
        <v>2020</v>
      </c>
      <c r="P7" s="121" t="s">
        <v>139</v>
      </c>
      <c r="Q7" s="80">
        <v>45619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287</v>
      </c>
    </row>
    <row r="8" spans="1:23" ht="25.05" customHeight="1" x14ac:dyDescent="0.3">
      <c r="A8" s="64">
        <v>4</v>
      </c>
      <c r="B8" s="60" t="str">
        <f t="shared" si="2"/>
        <v>BH3962</v>
      </c>
      <c r="C8" s="119" t="str">
        <f t="shared" si="3"/>
        <v>Motipur-2</v>
      </c>
      <c r="D8" s="41" t="str">
        <f t="shared" si="4"/>
        <v>FN25-26-01099</v>
      </c>
      <c r="E8" s="65">
        <v>45828</v>
      </c>
      <c r="F8" s="38" t="str">
        <f t="shared" si="5"/>
        <v>Shrwan Kumar</v>
      </c>
      <c r="G8" s="49" t="str">
        <f t="shared" si="6"/>
        <v>SF0071039</v>
      </c>
      <c r="H8" s="49" t="str">
        <f t="shared" si="7"/>
        <v>LO</v>
      </c>
      <c r="I8" s="120" t="s">
        <v>266</v>
      </c>
      <c r="J8" s="120" t="s">
        <v>269</v>
      </c>
      <c r="K8" s="120" t="s">
        <v>273</v>
      </c>
      <c r="L8" s="11">
        <v>352816695</v>
      </c>
      <c r="M8" s="65" t="s">
        <v>274</v>
      </c>
      <c r="N8" s="124">
        <v>30000</v>
      </c>
      <c r="O8" s="124">
        <v>2020</v>
      </c>
      <c r="P8" s="121" t="s">
        <v>139</v>
      </c>
      <c r="Q8" s="80">
        <v>45711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288</v>
      </c>
    </row>
    <row r="9" spans="1:23" ht="25.05" customHeight="1" x14ac:dyDescent="0.3">
      <c r="A9" s="64">
        <v>5</v>
      </c>
      <c r="B9" s="60" t="str">
        <f t="shared" si="2"/>
        <v>BH3962</v>
      </c>
      <c r="C9" s="119" t="str">
        <f t="shared" si="3"/>
        <v>Motipur-2</v>
      </c>
      <c r="D9" s="41" t="str">
        <f t="shared" si="4"/>
        <v>FN25-26-01099</v>
      </c>
      <c r="E9" s="65">
        <v>45828</v>
      </c>
      <c r="F9" s="38" t="str">
        <f t="shared" si="5"/>
        <v>Shrwan Kumar</v>
      </c>
      <c r="G9" s="49" t="str">
        <f t="shared" si="6"/>
        <v>SF0071039</v>
      </c>
      <c r="H9" s="49" t="str">
        <f t="shared" si="7"/>
        <v>LO</v>
      </c>
      <c r="I9" s="120" t="s">
        <v>266</v>
      </c>
      <c r="J9" s="120" t="s">
        <v>269</v>
      </c>
      <c r="K9" s="120" t="s">
        <v>273</v>
      </c>
      <c r="L9" s="11">
        <v>352816695</v>
      </c>
      <c r="M9" s="65" t="s">
        <v>274</v>
      </c>
      <c r="N9" s="124">
        <v>30000</v>
      </c>
      <c r="O9" s="124">
        <v>2020</v>
      </c>
      <c r="P9" s="121" t="s">
        <v>139</v>
      </c>
      <c r="Q9" s="80">
        <v>45718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202</v>
      </c>
      <c r="W9" s="122" t="s">
        <v>289</v>
      </c>
    </row>
    <row r="10" spans="1:23" ht="25.05" customHeight="1" x14ac:dyDescent="0.3">
      <c r="A10" s="64">
        <v>6</v>
      </c>
      <c r="B10" s="60" t="str">
        <f t="shared" si="2"/>
        <v>BH3962</v>
      </c>
      <c r="C10" s="119" t="str">
        <f t="shared" si="3"/>
        <v>Motipur-2</v>
      </c>
      <c r="D10" s="41" t="str">
        <f t="shared" si="4"/>
        <v>FN25-26-01099</v>
      </c>
      <c r="E10" s="65">
        <v>45828</v>
      </c>
      <c r="F10" s="38" t="str">
        <f t="shared" si="5"/>
        <v>Shrwan Kumar</v>
      </c>
      <c r="G10" s="49" t="str">
        <f t="shared" si="6"/>
        <v>SF0071039</v>
      </c>
      <c r="H10" s="49" t="str">
        <f t="shared" si="7"/>
        <v>LO</v>
      </c>
      <c r="I10" s="120" t="s">
        <v>266</v>
      </c>
      <c r="J10" s="120" t="s">
        <v>269</v>
      </c>
      <c r="K10" s="120" t="s">
        <v>273</v>
      </c>
      <c r="L10" s="11">
        <v>352816695</v>
      </c>
      <c r="M10" s="65" t="s">
        <v>274</v>
      </c>
      <c r="N10" s="124">
        <v>30000</v>
      </c>
      <c r="O10" s="124">
        <v>2020</v>
      </c>
      <c r="P10" s="121" t="s">
        <v>139</v>
      </c>
      <c r="Q10" s="80">
        <v>45740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291</v>
      </c>
    </row>
    <row r="11" spans="1:23" ht="25.05" customHeight="1" x14ac:dyDescent="0.3">
      <c r="A11" s="64">
        <v>7</v>
      </c>
      <c r="B11" s="60" t="str">
        <f t="shared" si="2"/>
        <v>BH3962</v>
      </c>
      <c r="C11" s="119" t="str">
        <f t="shared" si="3"/>
        <v>Motipur-2</v>
      </c>
      <c r="D11" s="41" t="str">
        <f t="shared" si="4"/>
        <v>FN25-26-01099</v>
      </c>
      <c r="E11" s="65">
        <v>45828</v>
      </c>
      <c r="F11" s="38" t="str">
        <f t="shared" si="5"/>
        <v>Shrwan Kumar</v>
      </c>
      <c r="G11" s="49" t="str">
        <f t="shared" si="6"/>
        <v>SF0071039</v>
      </c>
      <c r="H11" s="49" t="str">
        <f t="shared" si="7"/>
        <v>LO</v>
      </c>
      <c r="I11" s="120" t="s">
        <v>266</v>
      </c>
      <c r="J11" s="120" t="s">
        <v>269</v>
      </c>
      <c r="K11" s="120" t="s">
        <v>273</v>
      </c>
      <c r="L11" s="11">
        <v>352816695</v>
      </c>
      <c r="M11" s="65" t="s">
        <v>274</v>
      </c>
      <c r="N11" s="124">
        <v>30000</v>
      </c>
      <c r="O11" s="124">
        <v>2020</v>
      </c>
      <c r="P11" s="121" t="s">
        <v>139</v>
      </c>
      <c r="Q11" s="80">
        <v>45780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202</v>
      </c>
      <c r="W11" s="122" t="s">
        <v>292</v>
      </c>
    </row>
    <row r="12" spans="1:23" ht="25.05" customHeight="1" x14ac:dyDescent="0.3">
      <c r="A12" s="64">
        <v>8</v>
      </c>
      <c r="B12" s="60" t="str">
        <f t="shared" si="2"/>
        <v>BH3962</v>
      </c>
      <c r="C12" s="119" t="str">
        <f t="shared" si="3"/>
        <v>Motipur-2</v>
      </c>
      <c r="D12" s="41" t="s">
        <v>345</v>
      </c>
      <c r="E12" s="65">
        <v>45828</v>
      </c>
      <c r="F12" s="38" t="s">
        <v>294</v>
      </c>
      <c r="G12" s="49" t="s">
        <v>295</v>
      </c>
      <c r="H12" s="49" t="s">
        <v>290</v>
      </c>
      <c r="I12" s="120" t="s">
        <v>322</v>
      </c>
      <c r="J12" s="120" t="s">
        <v>324</v>
      </c>
      <c r="K12" s="120" t="s">
        <v>326</v>
      </c>
      <c r="L12" s="11">
        <v>351961470</v>
      </c>
      <c r="M12" s="65" t="s">
        <v>327</v>
      </c>
      <c r="N12" s="124">
        <v>42000</v>
      </c>
      <c r="O12" s="124">
        <v>2240</v>
      </c>
      <c r="P12" s="121" t="s">
        <v>139</v>
      </c>
      <c r="Q12" s="80">
        <v>45600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341</v>
      </c>
    </row>
    <row r="13" spans="1:23" ht="25.05" customHeight="1" x14ac:dyDescent="0.3">
      <c r="A13" s="64">
        <v>9</v>
      </c>
      <c r="B13" s="60" t="str">
        <f t="shared" si="2"/>
        <v>BH3962</v>
      </c>
      <c r="C13" s="119" t="str">
        <f t="shared" si="3"/>
        <v>Motipur-2</v>
      </c>
      <c r="D13" s="41" t="s">
        <v>345</v>
      </c>
      <c r="E13" s="65">
        <v>45828</v>
      </c>
      <c r="F13" s="38" t="s">
        <v>294</v>
      </c>
      <c r="G13" s="49" t="s">
        <v>295</v>
      </c>
      <c r="H13" s="49" t="s">
        <v>290</v>
      </c>
      <c r="I13" s="120" t="s">
        <v>322</v>
      </c>
      <c r="J13" s="120" t="s">
        <v>324</v>
      </c>
      <c r="K13" s="120" t="s">
        <v>326</v>
      </c>
      <c r="L13" s="11">
        <v>357561786</v>
      </c>
      <c r="M13" s="65" t="s">
        <v>340</v>
      </c>
      <c r="N13" s="124">
        <v>40000</v>
      </c>
      <c r="O13" s="124">
        <v>2690</v>
      </c>
      <c r="P13" s="121" t="s">
        <v>139</v>
      </c>
      <c r="Q13" s="80">
        <v>45600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342</v>
      </c>
    </row>
    <row r="14" spans="1:23" ht="25.05" customHeight="1" x14ac:dyDescent="0.3">
      <c r="A14" s="64">
        <v>10</v>
      </c>
      <c r="B14" s="60" t="str">
        <f t="shared" si="2"/>
        <v>BH3962</v>
      </c>
      <c r="C14" s="119" t="str">
        <f t="shared" si="3"/>
        <v>Motipur-2</v>
      </c>
      <c r="D14" s="41" t="s">
        <v>345</v>
      </c>
      <c r="E14" s="65">
        <v>45828</v>
      </c>
      <c r="F14" s="38" t="s">
        <v>294</v>
      </c>
      <c r="G14" s="49" t="s">
        <v>295</v>
      </c>
      <c r="H14" s="49" t="s">
        <v>290</v>
      </c>
      <c r="I14" s="120" t="s">
        <v>322</v>
      </c>
      <c r="J14" s="120" t="s">
        <v>324</v>
      </c>
      <c r="K14" s="120" t="s">
        <v>326</v>
      </c>
      <c r="L14" s="11">
        <v>351961470</v>
      </c>
      <c r="M14" s="65" t="s">
        <v>327</v>
      </c>
      <c r="N14" s="124">
        <v>42000</v>
      </c>
      <c r="O14" s="124">
        <v>2240</v>
      </c>
      <c r="P14" s="121" t="s">
        <v>139</v>
      </c>
      <c r="Q14" s="80">
        <v>45722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343</v>
      </c>
    </row>
    <row r="15" spans="1:23" ht="25.05" customHeight="1" x14ac:dyDescent="0.3">
      <c r="A15" s="64">
        <v>11</v>
      </c>
      <c r="B15" s="60" t="str">
        <f t="shared" si="2"/>
        <v>BH3962</v>
      </c>
      <c r="C15" s="119" t="str">
        <f t="shared" si="3"/>
        <v>Motipur-2</v>
      </c>
      <c r="D15" s="41" t="s">
        <v>345</v>
      </c>
      <c r="E15" s="65">
        <v>45828</v>
      </c>
      <c r="F15" s="38" t="s">
        <v>294</v>
      </c>
      <c r="G15" s="49" t="s">
        <v>295</v>
      </c>
      <c r="H15" s="49" t="s">
        <v>290</v>
      </c>
      <c r="I15" s="120" t="s">
        <v>322</v>
      </c>
      <c r="J15" s="120" t="s">
        <v>324</v>
      </c>
      <c r="K15" s="120" t="s">
        <v>326</v>
      </c>
      <c r="L15" s="11">
        <v>357561786</v>
      </c>
      <c r="M15" s="65" t="s">
        <v>340</v>
      </c>
      <c r="N15" s="124">
        <v>40000</v>
      </c>
      <c r="O15" s="124">
        <v>2690</v>
      </c>
      <c r="P15" s="121" t="s">
        <v>139</v>
      </c>
      <c r="Q15" s="80">
        <v>45722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344</v>
      </c>
    </row>
    <row r="16" spans="1:23" ht="25.05" customHeight="1" x14ac:dyDescent="0.3">
      <c r="A16" s="64">
        <v>12</v>
      </c>
      <c r="B16" s="60" t="str">
        <f t="shared" si="2"/>
        <v>BH3962</v>
      </c>
      <c r="C16" s="119" t="str">
        <f t="shared" si="3"/>
        <v>Motipur-2</v>
      </c>
      <c r="D16" s="41" t="s">
        <v>345</v>
      </c>
      <c r="E16" s="65">
        <v>45828</v>
      </c>
      <c r="F16" s="38" t="s">
        <v>294</v>
      </c>
      <c r="G16" s="49" t="s">
        <v>295</v>
      </c>
      <c r="H16" s="49" t="s">
        <v>290</v>
      </c>
      <c r="I16" s="120" t="s">
        <v>306</v>
      </c>
      <c r="J16" s="120" t="s">
        <v>335</v>
      </c>
      <c r="K16" s="120" t="s">
        <v>336</v>
      </c>
      <c r="L16" s="11">
        <v>358690543</v>
      </c>
      <c r="M16" s="65" t="s">
        <v>337</v>
      </c>
      <c r="N16" s="124">
        <v>42000</v>
      </c>
      <c r="O16" s="124">
        <v>2240</v>
      </c>
      <c r="P16" s="121" t="s">
        <v>139</v>
      </c>
      <c r="Q16" s="80">
        <v>45724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320</v>
      </c>
    </row>
    <row r="17" spans="1:23" ht="25.05" customHeight="1" x14ac:dyDescent="0.3">
      <c r="A17" s="64">
        <v>13</v>
      </c>
      <c r="B17" s="60" t="str">
        <f t="shared" si="2"/>
        <v>BH3962</v>
      </c>
      <c r="C17" s="119" t="str">
        <f t="shared" si="3"/>
        <v>Motipur-2</v>
      </c>
      <c r="D17" s="41" t="s">
        <v>345</v>
      </c>
      <c r="E17" s="65">
        <v>45828</v>
      </c>
      <c r="F17" s="38" t="s">
        <v>294</v>
      </c>
      <c r="G17" s="49" t="s">
        <v>295</v>
      </c>
      <c r="H17" s="49" t="s">
        <v>290</v>
      </c>
      <c r="I17" s="120" t="s">
        <v>306</v>
      </c>
      <c r="J17" s="120" t="s">
        <v>309</v>
      </c>
      <c r="K17" s="120" t="s">
        <v>311</v>
      </c>
      <c r="L17" s="11">
        <v>358448528</v>
      </c>
      <c r="M17" s="65" t="s">
        <v>312</v>
      </c>
      <c r="N17" s="124">
        <v>42000</v>
      </c>
      <c r="O17" s="124">
        <v>2240</v>
      </c>
      <c r="P17" s="121" t="s">
        <v>139</v>
      </c>
      <c r="Q17" s="80">
        <v>45724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320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9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23650</v>
      </c>
      <c r="J5" s="38" t="s">
        <v>263</v>
      </c>
      <c r="K5" s="84">
        <v>23650</v>
      </c>
      <c r="L5" s="84" t="s">
        <v>264</v>
      </c>
      <c r="M5" s="38" t="s">
        <v>265</v>
      </c>
      <c r="N5" s="84">
        <v>34694</v>
      </c>
      <c r="O5" s="84" t="s">
        <v>266</v>
      </c>
      <c r="P5" s="84">
        <v>52446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352816695</v>
      </c>
      <c r="Z5" s="38" t="s">
        <v>273</v>
      </c>
      <c r="AA5" s="108" t="s">
        <v>274</v>
      </c>
      <c r="AB5" s="84">
        <v>30000</v>
      </c>
      <c r="AC5" s="108" t="s">
        <v>275</v>
      </c>
      <c r="AD5" s="84">
        <v>18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2020</v>
      </c>
      <c r="AK5" s="84">
        <v>2020</v>
      </c>
      <c r="AL5" s="108" t="s">
        <v>281</v>
      </c>
      <c r="AM5" s="84">
        <v>18609.8</v>
      </c>
      <c r="AN5" s="112">
        <v>6410.2</v>
      </c>
      <c r="AO5" s="112">
        <v>25020</v>
      </c>
      <c r="AP5" s="112">
        <v>11390.2</v>
      </c>
      <c r="AQ5" s="112">
        <v>668.99</v>
      </c>
      <c r="AR5" s="112">
        <v>12059.19</v>
      </c>
      <c r="AS5" s="112">
        <v>11390.2</v>
      </c>
      <c r="AT5" s="112">
        <v>668.99</v>
      </c>
      <c r="AU5" s="112">
        <v>12059.19</v>
      </c>
      <c r="AV5" s="84">
        <v>20</v>
      </c>
      <c r="AW5" s="84"/>
      <c r="AX5" s="84"/>
      <c r="AY5" s="108"/>
      <c r="AZ5" s="84"/>
      <c r="BA5" s="84"/>
      <c r="BB5" s="84" t="s">
        <v>282</v>
      </c>
      <c r="BC5" s="84" t="s">
        <v>283</v>
      </c>
      <c r="BD5" s="108"/>
      <c r="BE5" s="84">
        <v>0</v>
      </c>
      <c r="BF5" s="84" t="s">
        <v>269</v>
      </c>
      <c r="BG5" s="129">
        <v>9507033289</v>
      </c>
      <c r="BH5" s="114" t="s">
        <v>284</v>
      </c>
      <c r="BI5" s="38" t="s">
        <v>110</v>
      </c>
      <c r="BJ5" s="85">
        <v>45828</v>
      </c>
      <c r="BK5" s="84"/>
      <c r="BL5" s="38" t="s">
        <v>115</v>
      </c>
      <c r="BM5" s="115" t="s">
        <v>120</v>
      </c>
      <c r="BN5" s="116" t="s">
        <v>199</v>
      </c>
      <c r="BO5" s="84" t="s">
        <v>243</v>
      </c>
      <c r="BP5" s="84">
        <v>11340</v>
      </c>
      <c r="BQ5" s="117" t="s">
        <v>202</v>
      </c>
      <c r="BR5" s="130" t="s">
        <v>293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23776</v>
      </c>
      <c r="J6" s="38" t="s">
        <v>305</v>
      </c>
      <c r="K6" s="84">
        <v>23776</v>
      </c>
      <c r="L6" s="84" t="s">
        <v>264</v>
      </c>
      <c r="M6" s="38" t="s">
        <v>265</v>
      </c>
      <c r="N6" s="84">
        <v>328971</v>
      </c>
      <c r="O6" s="84" t="s">
        <v>306</v>
      </c>
      <c r="P6" s="84">
        <v>460118</v>
      </c>
      <c r="Q6" s="38" t="s">
        <v>307</v>
      </c>
      <c r="R6" s="38" t="s">
        <v>308</v>
      </c>
      <c r="S6" s="84" t="s">
        <v>309</v>
      </c>
      <c r="T6" s="84" t="s">
        <v>309</v>
      </c>
      <c r="U6" s="84" t="s">
        <v>270</v>
      </c>
      <c r="V6" s="84" t="s">
        <v>310</v>
      </c>
      <c r="W6" s="84">
        <v>0</v>
      </c>
      <c r="X6" s="38" t="s">
        <v>272</v>
      </c>
      <c r="Y6" s="84">
        <v>358448528</v>
      </c>
      <c r="Z6" s="38" t="s">
        <v>311</v>
      </c>
      <c r="AA6" s="108" t="s">
        <v>312</v>
      </c>
      <c r="AB6" s="84">
        <v>42000</v>
      </c>
      <c r="AC6" s="108" t="s">
        <v>313</v>
      </c>
      <c r="AD6" s="84">
        <v>24</v>
      </c>
      <c r="AE6" s="84" t="s">
        <v>314</v>
      </c>
      <c r="AF6" s="84" t="s">
        <v>315</v>
      </c>
      <c r="AG6" s="108" t="s">
        <v>316</v>
      </c>
      <c r="AH6" s="84" t="s">
        <v>317</v>
      </c>
      <c r="AI6" s="108" t="s">
        <v>318</v>
      </c>
      <c r="AJ6" s="84">
        <v>2240</v>
      </c>
      <c r="AK6" s="84">
        <v>2240</v>
      </c>
      <c r="AL6" s="108" t="s">
        <v>319</v>
      </c>
      <c r="AM6" s="84">
        <v>10025.67</v>
      </c>
      <c r="AN6" s="112">
        <v>5654.33</v>
      </c>
      <c r="AO6" s="112">
        <v>15680</v>
      </c>
      <c r="AP6" s="112">
        <v>31974.33</v>
      </c>
      <c r="AQ6" s="112">
        <v>6311.67</v>
      </c>
      <c r="AR6" s="112">
        <v>38286</v>
      </c>
      <c r="AS6" s="112">
        <v>1567.88</v>
      </c>
      <c r="AT6" s="112">
        <v>672.12</v>
      </c>
      <c r="AU6" s="112">
        <v>2240</v>
      </c>
      <c r="AV6" s="84">
        <v>8</v>
      </c>
      <c r="AW6" s="84"/>
      <c r="AX6" s="84"/>
      <c r="AY6" s="108"/>
      <c r="AZ6" s="84"/>
      <c r="BA6" s="84"/>
      <c r="BB6" s="84" t="s">
        <v>282</v>
      </c>
      <c r="BC6" s="84" t="s">
        <v>283</v>
      </c>
      <c r="BD6" s="108"/>
      <c r="BE6" s="84">
        <v>0</v>
      </c>
      <c r="BF6" s="38" t="s">
        <v>309</v>
      </c>
      <c r="BG6" s="84"/>
      <c r="BH6" s="114" t="s">
        <v>284</v>
      </c>
      <c r="BI6" s="38" t="s">
        <v>110</v>
      </c>
      <c r="BJ6" s="85">
        <v>45828</v>
      </c>
      <c r="BK6" s="84"/>
      <c r="BL6" s="38" t="s">
        <v>115</v>
      </c>
      <c r="BM6" s="115" t="s">
        <v>120</v>
      </c>
      <c r="BN6" s="116" t="s">
        <v>199</v>
      </c>
      <c r="BO6" s="84" t="s">
        <v>243</v>
      </c>
      <c r="BP6" s="84">
        <v>2240</v>
      </c>
      <c r="BQ6" s="117" t="s">
        <v>201</v>
      </c>
      <c r="BR6" s="118" t="s">
        <v>320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23752</v>
      </c>
      <c r="J7" s="38" t="s">
        <v>321</v>
      </c>
      <c r="K7" s="84">
        <v>23752</v>
      </c>
      <c r="L7" s="84" t="s">
        <v>264</v>
      </c>
      <c r="M7" s="38" t="s">
        <v>265</v>
      </c>
      <c r="N7" s="84">
        <v>34784</v>
      </c>
      <c r="O7" s="84" t="s">
        <v>322</v>
      </c>
      <c r="P7" s="84">
        <v>52535</v>
      </c>
      <c r="Q7" s="38" t="s">
        <v>323</v>
      </c>
      <c r="R7" s="38" t="s">
        <v>308</v>
      </c>
      <c r="S7" s="84" t="s">
        <v>324</v>
      </c>
      <c r="T7" s="84" t="s">
        <v>324</v>
      </c>
      <c r="U7" s="84" t="s">
        <v>325</v>
      </c>
      <c r="V7" s="84" t="s">
        <v>310</v>
      </c>
      <c r="W7" s="84">
        <v>541</v>
      </c>
      <c r="X7" s="38" t="s">
        <v>272</v>
      </c>
      <c r="Y7" s="84">
        <v>351961470</v>
      </c>
      <c r="Z7" s="38" t="s">
        <v>326</v>
      </c>
      <c r="AA7" s="108" t="s">
        <v>327</v>
      </c>
      <c r="AB7" s="84">
        <v>42000</v>
      </c>
      <c r="AC7" s="108" t="s">
        <v>328</v>
      </c>
      <c r="AD7" s="84">
        <v>24</v>
      </c>
      <c r="AE7" s="84" t="s">
        <v>329</v>
      </c>
      <c r="AF7" s="84" t="s">
        <v>330</v>
      </c>
      <c r="AG7" s="108" t="s">
        <v>331</v>
      </c>
      <c r="AH7" s="84" t="s">
        <v>317</v>
      </c>
      <c r="AI7" s="108" t="s">
        <v>332</v>
      </c>
      <c r="AJ7" s="84">
        <v>2240</v>
      </c>
      <c r="AK7" s="84">
        <v>2240</v>
      </c>
      <c r="AL7" s="108" t="s">
        <v>333</v>
      </c>
      <c r="AM7" s="84">
        <v>35008.57</v>
      </c>
      <c r="AN7" s="112">
        <v>12031.43</v>
      </c>
      <c r="AO7" s="112">
        <v>47040</v>
      </c>
      <c r="AP7" s="112">
        <v>6991.43</v>
      </c>
      <c r="AQ7" s="112">
        <v>304.57</v>
      </c>
      <c r="AR7" s="112">
        <v>7296</v>
      </c>
      <c r="AS7" s="112">
        <v>4232.3999999999996</v>
      </c>
      <c r="AT7" s="112">
        <v>247.6</v>
      </c>
      <c r="AU7" s="112">
        <v>4480</v>
      </c>
      <c r="AV7" s="84">
        <v>23</v>
      </c>
      <c r="AW7" s="84"/>
      <c r="AX7" s="84"/>
      <c r="AY7" s="108"/>
      <c r="AZ7" s="84"/>
      <c r="BA7" s="84"/>
      <c r="BB7" s="84" t="s">
        <v>282</v>
      </c>
      <c r="BC7" s="84" t="s">
        <v>283</v>
      </c>
      <c r="BD7" s="108"/>
      <c r="BE7" s="84">
        <v>0</v>
      </c>
      <c r="BF7" s="38" t="s">
        <v>324</v>
      </c>
      <c r="BG7" s="84">
        <v>7369865313</v>
      </c>
      <c r="BH7" s="114" t="s">
        <v>284</v>
      </c>
      <c r="BI7" s="38" t="s">
        <v>110</v>
      </c>
      <c r="BJ7" s="85">
        <v>45828</v>
      </c>
      <c r="BK7" s="84"/>
      <c r="BL7" s="38" t="s">
        <v>115</v>
      </c>
      <c r="BM7" s="115" t="s">
        <v>120</v>
      </c>
      <c r="BN7" s="116" t="s">
        <v>199</v>
      </c>
      <c r="BO7" s="84" t="s">
        <v>243</v>
      </c>
      <c r="BP7" s="84">
        <v>9860</v>
      </c>
      <c r="BQ7" s="117" t="s">
        <v>202</v>
      </c>
      <c r="BR7" s="118" t="s">
        <v>334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23776</v>
      </c>
      <c r="J8" s="38" t="s">
        <v>305</v>
      </c>
      <c r="K8" s="84">
        <v>23776</v>
      </c>
      <c r="L8" s="84" t="s">
        <v>264</v>
      </c>
      <c r="M8" s="38" t="s">
        <v>265</v>
      </c>
      <c r="N8" s="84">
        <v>328971</v>
      </c>
      <c r="O8" s="84" t="s">
        <v>306</v>
      </c>
      <c r="P8" s="84">
        <v>460118</v>
      </c>
      <c r="Q8" s="38" t="s">
        <v>307</v>
      </c>
      <c r="R8" s="38" t="s">
        <v>308</v>
      </c>
      <c r="S8" s="84" t="s">
        <v>335</v>
      </c>
      <c r="T8" s="84" t="s">
        <v>335</v>
      </c>
      <c r="U8" s="84" t="s">
        <v>270</v>
      </c>
      <c r="V8" s="84" t="s">
        <v>271</v>
      </c>
      <c r="W8" s="84">
        <v>0</v>
      </c>
      <c r="X8" s="38" t="s">
        <v>272</v>
      </c>
      <c r="Y8" s="84">
        <v>358690543</v>
      </c>
      <c r="Z8" s="38" t="s">
        <v>336</v>
      </c>
      <c r="AA8" s="108" t="s">
        <v>337</v>
      </c>
      <c r="AB8" s="84">
        <v>42000</v>
      </c>
      <c r="AC8" s="108" t="s">
        <v>313</v>
      </c>
      <c r="AD8" s="84">
        <v>24</v>
      </c>
      <c r="AE8" s="84" t="s">
        <v>314</v>
      </c>
      <c r="AF8" s="84" t="s">
        <v>315</v>
      </c>
      <c r="AG8" s="108" t="s">
        <v>338</v>
      </c>
      <c r="AH8" s="84" t="s">
        <v>317</v>
      </c>
      <c r="AI8" s="108" t="s">
        <v>339</v>
      </c>
      <c r="AJ8" s="84">
        <v>2240</v>
      </c>
      <c r="AK8" s="84">
        <v>2240</v>
      </c>
      <c r="AL8" s="108" t="s">
        <v>319</v>
      </c>
      <c r="AM8" s="84">
        <v>8875.9</v>
      </c>
      <c r="AN8" s="112">
        <v>4564.1000000000004</v>
      </c>
      <c r="AO8" s="112">
        <v>13440</v>
      </c>
      <c r="AP8" s="112">
        <v>33124.1</v>
      </c>
      <c r="AQ8" s="112">
        <v>6827.9</v>
      </c>
      <c r="AR8" s="112">
        <v>39952</v>
      </c>
      <c r="AS8" s="112">
        <v>1543.71</v>
      </c>
      <c r="AT8" s="112">
        <v>696.29</v>
      </c>
      <c r="AU8" s="112">
        <v>2240</v>
      </c>
      <c r="AV8" s="84">
        <v>7</v>
      </c>
      <c r="AW8" s="84"/>
      <c r="AX8" s="84"/>
      <c r="AY8" s="108"/>
      <c r="AZ8" s="84"/>
      <c r="BA8" s="84"/>
      <c r="BB8" s="84" t="s">
        <v>282</v>
      </c>
      <c r="BC8" s="84" t="s">
        <v>283</v>
      </c>
      <c r="BD8" s="108"/>
      <c r="BE8" s="84">
        <v>0</v>
      </c>
      <c r="BF8" s="38" t="s">
        <v>335</v>
      </c>
      <c r="BG8" s="84"/>
      <c r="BH8" s="114" t="s">
        <v>284</v>
      </c>
      <c r="BI8" s="38" t="s">
        <v>110</v>
      </c>
      <c r="BJ8" s="85">
        <v>45828</v>
      </c>
      <c r="BK8" s="84"/>
      <c r="BL8" s="38" t="s">
        <v>115</v>
      </c>
      <c r="BM8" s="115" t="s">
        <v>120</v>
      </c>
      <c r="BN8" s="116" t="s">
        <v>199</v>
      </c>
      <c r="BO8" s="84" t="s">
        <v>243</v>
      </c>
      <c r="BP8" s="84">
        <v>2240</v>
      </c>
      <c r="BQ8" s="117" t="s">
        <v>201</v>
      </c>
      <c r="BR8" s="118" t="s">
        <v>320</v>
      </c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6:BG103 BF5" xr:uid="{B5D95952-A3E6-45EA-872D-35864CCA7C6C}">
      <formula1>AND(ISNUMBER(BF5),LEN(BF5)=10,NOT(ISERROR(VALUE(BF5))))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2025-06-23T12:09:09Z</dcterms:modified>
</cp:coreProperties>
</file>