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2E9B7105-597D-4D5E-A00C-8012A76CBE4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<sst xmlns="http://schemas.openxmlformats.org/spreadsheetml/2006/main" count="346" uniqueCount="291">
  <si>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</si>
  <si>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</si>
  <si>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</si>
  <si>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</si>
  <si>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</si>
  <si>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</si>
  <si>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</si>
  <si>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</si>
  <si>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</si>
  <si>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</si>
  <si>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</si>
  <si>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</si>
  <si>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</si>
  <si>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</si>
  <si>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</si>
  <si>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</si>
  <si>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</si>
  <si>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</si>
  <si>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</si>
  <si>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</si>
  <si>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</si>
  <si>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</si>
  <si>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</si>
  <si>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</si>
  <si>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</si>
  <si>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</si>
  <si>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</si>
  <si>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</si>
  <si>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</si>
  <si>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</si>
  <si>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</si>
  <si>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</si>
  <si>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</si>
  <si>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</si>
  <si>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</si>
  <si>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</si>
  <si>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</si>
  <si>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</si>
  <si>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</si>
  <si>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</si>
  <si>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</si>
  <si>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</si>
  <si>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</si>
  <si>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</si>
  <si>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</si>
  <si>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</si>
  <si>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</si>
  <si>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</si>
  <si>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</si>
  <si>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</si>
  <si>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</si>
  <si>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</si>
  <si>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</si>
  <si>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</si>
  <si>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</si>
  <si>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</si>
  <si>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</si>
  <si>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</si>
  <si>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</si>
  <si>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</si>
  <si>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</si>
  <si>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</si>
  <si>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</si>
  <si>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</si>
  <si>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</si>
  <si>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</si>
  <si>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</si>
  <si>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</si>
  <si>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</si>
  <si>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</si>
  <si>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</si>
  <si>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</si>
  <si>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</si>
  <si>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</si>
  <si>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</si>
  <si>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</si>
  <si>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</si>
  <si>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</si>
  <si>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</si>
  <si>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</si>
  <si>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</si>
  <si>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</si>
  <si>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</si>
  <si>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</si>
  <si>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</si>
  <si>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</si>
  <si>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</si>
  <si>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</si>
  <si>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</si>
  <si>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</si>
  <si>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</si>
  <si>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</si>
  <si>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</si>
  <si>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</si>
  <si>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</si>
  <si>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</si>
  <si>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</si>
  <si>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</si>
  <si>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</si>
  <si>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</si>
  <si>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</si>
  <si>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</si>
  <si>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</si>
  <si>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</si>
  <si>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</si>
  <si>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</si>
  <si>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</si>
  <si>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</si>
  <si>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</si>
  <si>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</si>
  <si>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</si>
  <si>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</si>
  <si>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</si>
  <si>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</si>
  <si>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</si>
  <si>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</si>
  <si>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</si>
  <si>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</si>
  <si>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</si>
  <si>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</si>
  <si>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</si>
  <si>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</si>
  <si>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</si>
  <si>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</si>
  <si>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</si>
  <si>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</si>
  <si>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</si>
  <si>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</si>
  <si>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</si>
  <si>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</si>
  <si>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</si>
  <si>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</si>
  <si>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</si>
  <si>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</si>
  <si>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</si>
  <si>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</si>
  <si>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</si>
  <si>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</si>
  <si>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</si>
  <si>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</si>
  <si>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</si>
  <si>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</si>
  <si>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</si>
  <si>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</si>
  <si>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</si>
  <si>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</si>
  <si>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</si>
  <si>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</si>
  <si>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</si>
  <si>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</si>
  <si>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</si>
  <si>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</si>
  <si>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</si>
  <si>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</si>
  <si>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</si>
  <si>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</si>
  <si>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</si>
  <si>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</si>
  <si>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</si>
  <si>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</si>
  <si>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</si>
  <si>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</si>
  <si>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</si>
  <si>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</si>
  <si>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</si>
  <si>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</si>
  <si>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</si>
  <si>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</si>
  <si>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</si>
  <si>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</si>
  <si>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</si>
  <si>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</si>
  <si>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</si>
  <si>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</si>
  <si>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</si>
  <si>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</si>
  <si>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</si>
  <si>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</si>
  <si>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</si>
  <si>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</si>
  <si>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</si>
  <si>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</si>
  <si>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</si>
  <si>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</si>
  <si>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</si>
  <si>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</si>
  <si>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</si>
  <si>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</si>
  <si>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</si>
  <si>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</si>
  <si>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</si>
  <si>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</si>
  <si>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</si>
  <si>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</si>
  <si>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</si>
  <si>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</si>
  <si>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</si>
  <si>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</si>
  <si>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</si>
  <si>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</si>
  <si>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</si>
  <si>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</si>
  <si>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</si>
  <si>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</si>
  <si>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</si>
  <si>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</si>
  <si>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</si>
  <si>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</si>
  <si>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</si>
  <si>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</si>
  <si>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</si>
  <si>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</si>
  <si>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</si>
  <si>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</si>
  <si>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</si>
  <si>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</si>
  <si>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</si>
  <si>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</si>
  <si>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</si>
  <si>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</si>
  <si>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</si>
  <si>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</si>
  <si>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</si>
  <si>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</si>
  <si>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</si>
  <si>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</si>
  <si>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</si>
  <si>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</si>
  <si>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</si>
  <si>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</si>
  <si>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</si>
  <si>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</si>
  <si>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</si>
  <si>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</si>
  <si>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</si>
  <si>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</si>
  <si>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</si>
  <si>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</si>
  <si>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</si>
  <si>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</si>
  <si>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</si>
  <si>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</si>
  <si>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</si>
  <si>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</si>
  <si>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</si>
  <si>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</si>
  <si>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</si>
  <si>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</si>
  <si>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</si>
  <si>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</si>
  <si>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</si>
  <si>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Bikaner</t>
  </si>
  <si>
    <t>Losal</t>
  </si>
  <si>
    <t>RJ3252</t>
  </si>
  <si>
    <t>Nokha</t>
  </si>
  <si>
    <t>DESHNOKE</t>
  </si>
  <si>
    <t>SF0083856</t>
  </si>
  <si>
    <t>Mukhnath Mukhnath</t>
  </si>
  <si>
    <t>DESHNOKE C15</t>
  </si>
  <si>
    <t>DESHNOKE C15 Imarata Devi C151</t>
  </si>
  <si>
    <t>Chetana</t>
  </si>
  <si>
    <t>SSF4221827</t>
  </si>
  <si>
    <t>GENERAL</t>
  </si>
  <si>
    <t>HINDU</t>
  </si>
  <si>
    <t>Agriculture &amp; Farming</t>
  </si>
  <si>
    <t>PUSHPA DEVI</t>
  </si>
  <si>
    <t>01-Jun-2024</t>
  </si>
  <si>
    <t>Tue</t>
  </si>
  <si>
    <t>1 Yrs</t>
  </si>
  <si>
    <t>07 Aug 2023</t>
  </si>
  <si>
    <t>&lt;= 2 Years</t>
  </si>
  <si>
    <t>Ashutosh Jangid/SF0076585</t>
  </si>
  <si>
    <t>FN25-26-01119</t>
  </si>
  <si>
    <t>Bhawani Singh</t>
  </si>
  <si>
    <t>SF0085351</t>
  </si>
  <si>
    <t>Loan Officer</t>
  </si>
  <si>
    <t>07-Aug-2023</t>
  </si>
  <si>
    <t>1</t>
  </si>
  <si>
    <t>10-Sep-2023</t>
  </si>
  <si>
    <t>Close</t>
  </si>
  <si>
    <t>No Action Taken</t>
  </si>
  <si>
    <t>CSS</t>
  </si>
  <si>
    <t>Anil Kumar/SF0084967</t>
  </si>
  <si>
    <t>Balveer Singh/SF0088632</t>
  </si>
  <si>
    <t>Jitendra Kumar Tyagi/SF0082658</t>
  </si>
  <si>
    <t>Suresh Kumar Yadav/SF0080719</t>
  </si>
  <si>
    <t>Completed-Report Submitted</t>
  </si>
  <si>
    <t>352429763</t>
  </si>
  <si>
    <t>Borrower Name:- PUSHPA DEVI (352429763) was paid her EMI Amount of Rs. 2240/- on 01-Jan-2025 and Rs. 2240/- on 01-Mar-2025, but the LOBhawani Singh/SF0085351 EMI amount was not posted in FIMO but recoverd amount new loan (357403131) on 12-June-2025 post in FIMO.
Note:-The borrower paid both these installments as per their old loan installment whose amount is Rs. 2240 but the staff got the Vishwas loan done by not paying their EMI but the borrower had no knowledge of this. When they enquired from the office, they came to know that they have another loan running whose instalment is Rs. 1810 but they got this instalment deposited by the staff as per their old loan. When they complained about it after verification, the staff got their instalment posted in the new loan whose loan ID is this (357403131)</t>
  </si>
  <si>
    <t>Dear Team,
As per the findings of the CSS Team, verification conducted by the Audit team in Jun 2025, it was observed that a fraud amounting to Rs.4,480/- has taken place. Specifically, the Loan Officer, Bhawani Singh
/SF0085351,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4,480/-, of which Rs 4,480/- has been recovered and posted in FIMO.</t>
  </si>
  <si>
    <t>Borrower Name:- PUSHPA DEVI (352429763) was paid her EMI Amount of Rs. 2240/- on 01-Jan-2025 and Rs. 2240/- on 01-Mar-2025, but the LOBhawani Singh/SF0085351 EMI amount was not posted in FIMO but recoverd amount new loan (357403131) on 12-June-2025 post in FIMO.
Note:-The borrower paid both these installments as per their old loan installment whose amount is Rs. 2240 but the staff got the Vishwas loan done by not paying their EMI but the borrower had no knowledge of this. When they enquired from the office, they came to know that they have another loan running whose instalment is Rs. 1810 but they got this instalment deposited by the staff as per their old loan. When they complained about it after verification, the staff got their instalment posted in the new loan whose loan ID is this (357403131).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</si>
</sst>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F1" zoomScaleNormal="100" workbookViewId="0">
      <pane ySplit="4" topLeftCell="A5" activePane="bottomLeft" state="frozen"/>
      <selection pane="bottomLeft" activeCell="K5" sqref="K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RJ3252</v>
      </c>
      <c r="D5" s="63" t="str">
        <f>IF('Physical Cash at Safe'!D28="Yes", 'Physical Cash at Safe'!B4, 'Borrower Wise Details'!C5)</f>
        <v>Nokha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45818</v>
      </c>
      <c r="H5" s="107" t="s">
        <v>281</v>
      </c>
      <c r="I5" s="61">
        <v>45833</v>
      </c>
      <c r="J5" s="74" t="str">
        <f>IF('Physical Cash at Safe'!D28="Yes",'Physical Cash at Safe'!E28,IF('Borrower Wise Details'!D5&lt;&gt;"",'Borrower Wise Details'!D5,""))</f>
        <v>FN25-26-01119</v>
      </c>
      <c r="K5" s="81">
        <v>1</v>
      </c>
      <c r="L5" s="82">
        <v>4480</v>
      </c>
      <c r="M5" s="82">
        <v>4480</v>
      </c>
      <c r="N5" s="82" t="s">
        <v>282</v>
      </c>
      <c r="O5" s="82" t="s">
        <v>283</v>
      </c>
      <c r="P5" s="82" t="s">
        <v>284</v>
      </c>
      <c r="Q5" s="82" t="s">
        <v>285</v>
      </c>
      <c r="R5" s="75" t="str">
        <f>IF('Physical Cash at Safe'!$D$28="Yes", 'Physical Cash at Safe'!$A$28, IF('Borrower Wise Details'!F5&lt;&gt;"", 'Borrower Wise Details'!F5, ""))</f>
        <v>Bhawani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SF0085351</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286</v>
      </c>
      <c r="Z5" s="61">
        <v>45833</v>
      </c>
      <c r="AA5" s="61">
        <v>45833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4480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45834</v>
      </c>
      <c r="AH5" s="70" t="s">
        <v>289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RJ3252</v>
      </c>
      <c r="C5" s="50" t="str">
        <f>IF('Fraud Investigation Report'!D5="", "", 'Fraud Investigation Report'!D5)</f>
        <v>Nokha</v>
      </c>
      <c r="D5" s="68" t="str">
        <f>IF(OR('Fraud Investigation Report'!R5="", 'Fraud Investigation Report'!R5=0), "", 'Fraud Investigation Report'!R5)</f>
        <v>Bhawani Singh</v>
      </c>
      <c r="E5" s="68" t="str">
        <f>IF(OR('Fraud Investigation Report'!T5="", 'Fraud Investigation Report'!T5=0), "", 'Fraud Investigation Report'!T5)</f>
        <v>SF0085351</v>
      </c>
      <c r="F5" s="68" t="str">
        <f>IF(OR('Fraud Investigation Report'!S5="", 'Fraud Investigation Report'!S5=0), "", 'Fraud Investigation Report'!S5)</f>
        <v>Loan Officer</v>
      </c>
      <c r="G5" s="50" t="str">
        <f>IF('Fraud Investigation Report'!J5="", "", 'Fraud Investigation Report'!J5)</f>
        <v>FN25-26-01119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4480</v>
      </c>
      <c r="P5" s="126">
        <f>IF(AND(N5="", O5=""), "", IF(O5="", N5, N5 - IF(ISNUMBER(O5), O5, 0)))</f>
        <v>0</v>
      </c>
      <c r="Q5" s="49"/>
      <c r="R5" s="84" t="s">
        <v>280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0" zoomScaleNormal="90" workbookViewId="0">
      <selection activeCell="V6" sqref="V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RJ3252</v>
      </c>
      <c r="C5" s="119" t="str">
        <f>IF('Loan Outstanding Report'!$H$5="", "", 'Loan Outstanding Report'!$H$5)</f>
        <v>Nokha</v>
      </c>
      <c r="D5" s="41" t="s">
        <v>272</v>
      </c>
      <c r="E5" s="65">
        <v>45833</v>
      </c>
      <c r="F5" s="38" t="s">
        <v>273</v>
      </c>
      <c r="G5" s="49" t="s">
        <v>274</v>
      </c>
      <c r="H5" s="49" t="s">
        <v>275</v>
      </c>
      <c r="I5" s="120" t="s">
        <v>258</v>
      </c>
      <c r="J5" s="120" t="s">
        <v>261</v>
      </c>
      <c r="K5" s="120" t="s">
        <v>265</v>
      </c>
      <c r="L5" s="11" t="s">
        <v>287</v>
      </c>
      <c r="M5" s="65" t="s">
        <v>276</v>
      </c>
      <c r="N5" s="124">
        <v>42000</v>
      </c>
      <c r="O5" s="124">
        <v>2240</v>
      </c>
      <c r="P5" s="121" t="s">
        <v>139</v>
      </c>
      <c r="Q5" s="80">
        <v>45658</v>
      </c>
      <c r="R5" s="124">
        <v>2240</v>
      </c>
      <c r="S5" s="124">
        <v>2240</v>
      </c>
      <c r="T5" s="124">
        <v>0</v>
      </c>
      <c r="U5" s="125">
        <f t="shared" ref="U5" si="0">IF(AND(ISBLANK(R5),ISBLANK(S5),ISBLANK(T5)),"",R5-(S5+T5))</f>
        <v>0</v>
      </c>
      <c r="V5" s="117" t="s">
        <v>203</v>
      </c>
      <c r="W5" s="122" t="s">
        <v>290</v>
      </c>
    </row>
    <row r="6" spans="1:23" ht="25.05" customHeight="1" x14ac:dyDescent="0.3">
      <c r="A6" s="64">
        <v>2</v>
      </c>
      <c r="B6" s="60" t="str">
        <f>IF(J6&lt;&gt;"", $B$5, "")</f>
        <v>RJ3252</v>
      </c>
      <c r="C6" s="119" t="str">
        <f>IF(J6&lt;&gt;"", $C$5, "")</f>
        <v>Nokha</v>
      </c>
      <c r="D6" s="41" t="s">
        <v>272</v>
      </c>
      <c r="E6" s="65">
        <v>45833</v>
      </c>
      <c r="F6" s="38" t="s">
        <v>273</v>
      </c>
      <c r="G6" s="49" t="s">
        <v>274</v>
      </c>
      <c r="H6" s="49" t="s">
        <v>275</v>
      </c>
      <c r="I6" s="120" t="s">
        <v>258</v>
      </c>
      <c r="J6" s="120" t="s">
        <v>261</v>
      </c>
      <c r="K6" s="120" t="s">
        <v>265</v>
      </c>
      <c r="L6" s="11">
        <v>352429763</v>
      </c>
      <c r="M6" s="65" t="s">
        <v>276</v>
      </c>
      <c r="N6" s="124">
        <v>42000</v>
      </c>
      <c r="O6" s="124">
        <v>2240</v>
      </c>
      <c r="P6" s="121" t="s">
        <v>139</v>
      </c>
      <c r="Q6" s="80">
        <v>45717</v>
      </c>
      <c r="R6" s="124">
        <v>2240</v>
      </c>
      <c r="S6" s="124">
        <v>2240</v>
      </c>
      <c r="T6" s="124">
        <v>0</v>
      </c>
      <c r="U6" s="125">
        <f t="shared" ref="U6:U69" si="1">IF(AND(ISBLANK(R6),ISBLANK(S6),ISBLANK(T6)),"",R6-(S6+T6))</f>
        <v>0</v>
      </c>
      <c r="V6" s="117" t="s">
        <v>203</v>
      </c>
      <c r="W6" s="122" t="s">
        <v>288</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186542</v>
      </c>
      <c r="J5" s="38" t="s">
        <v>255</v>
      </c>
      <c r="K5" s="84">
        <v>186542</v>
      </c>
      <c r="L5" s="84" t="s">
        <v>256</v>
      </c>
      <c r="M5" s="38" t="s">
        <v>257</v>
      </c>
      <c r="N5" s="84">
        <v>419879</v>
      </c>
      <c r="O5" s="84" t="s">
        <v>258</v>
      </c>
      <c r="P5" s="84">
        <v>647319</v>
      </c>
      <c r="Q5" s="38" t="s">
        <v>259</v>
      </c>
      <c r="R5" s="38" t="s">
        <v>260</v>
      </c>
      <c r="S5" s="84" t="s">
        <v>261</v>
      </c>
      <c r="T5" s="84" t="s">
        <v>261</v>
      </c>
      <c r="U5" s="84" t="s">
        <v>262</v>
      </c>
      <c r="V5" s="84" t="s">
        <v>263</v>
      </c>
      <c r="W5" s="84">
        <v>541</v>
      </c>
      <c r="X5" s="38" t="s">
        <v>264</v>
      </c>
      <c r="Y5" s="84">
        <v>352429763</v>
      </c>
      <c r="Z5" s="38" t="s">
        <v>265</v>
      </c>
      <c r="AA5" s="108" t="s">
        <v>276</v>
      </c>
      <c r="AB5" s="84">
        <v>42000</v>
      </c>
      <c r="AC5" s="108" t="s">
        <v>267</v>
      </c>
      <c r="AD5" s="84">
        <v>24</v>
      </c>
      <c r="AE5" s="84" t="s">
        <v>277</v>
      </c>
      <c r="AF5" s="84" t="s">
        <v>268</v>
      </c>
      <c r="AG5" s="108" t="s">
        <v>269</v>
      </c>
      <c r="AH5" s="84" t="s">
        <v>270</v>
      </c>
      <c r="AI5" s="108" t="s">
        <v>278</v>
      </c>
      <c r="AJ5" s="84">
        <v>2240</v>
      </c>
      <c r="AK5" s="84">
        <v>2240</v>
      </c>
      <c r="AL5" s="108" t="s">
        <v>266</v>
      </c>
      <c r="AM5" s="84">
        <v>42000</v>
      </c>
      <c r="AN5" s="112">
        <v>7348.29</v>
      </c>
      <c r="AO5" s="112">
        <v>49348.29</v>
      </c>
      <c r="AP5" s="112">
        <v>0</v>
      </c>
      <c r="AQ5" s="112">
        <v>4639.09</v>
      </c>
      <c r="AR5" s="112">
        <v>4639.09</v>
      </c>
      <c r="AS5" s="112">
        <v>0</v>
      </c>
      <c r="AT5" s="112">
        <v>0</v>
      </c>
      <c r="AU5" s="112">
        <v>0</v>
      </c>
      <c r="AV5" s="84">
        <v>9</v>
      </c>
      <c r="AW5" s="84"/>
      <c r="AX5" s="84"/>
      <c r="AY5" s="108"/>
      <c r="AZ5" s="84"/>
      <c r="BA5" s="84"/>
      <c r="BB5" s="84" t="s">
        <v>279</v>
      </c>
      <c r="BC5" s="84" t="s">
        <v>145</v>
      </c>
      <c r="BD5" s="108"/>
      <c r="BE5" s="84">
        <v>0</v>
      </c>
      <c r="BF5" s="38"/>
      <c r="BG5" s="84" t="s">
        <v>261</v>
      </c>
      <c r="BH5" s="114" t="s">
        <v>271</v>
      </c>
      <c r="BI5" s="38" t="s">
        <v>111</v>
      </c>
      <c r="BJ5" s="85">
        <v>45833</v>
      </c>
      <c r="BK5" s="84"/>
      <c r="BL5" s="38"/>
      <c r="BM5" s="115" t="s">
        <v>119</v>
      </c>
      <c r="BN5" s="116" t="s">
        <v>201</v>
      </c>
      <c r="BO5" s="84" t="s">
        <v>245</v>
      </c>
      <c r="BP5" s="84">
        <v>4480</v>
      </c>
      <c r="BQ5" s="117" t="s">
        <v>203</v>
      </c>
      <c r="BR5" s="130" t="s">
        <v>288</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2025-06-26T06:58:17Z</dcterms:modified>
</cp:coreProperties>
</file>