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0AD369FD-8AE0-41B5-A44D-B1F4FC63FB2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8" i="21" l="1"/>
  <c r="BP5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7" i="20" s="1"/>
  <c r="B5" i="20"/>
  <c r="B6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G5" i="24" s="1"/>
  <c r="B5" i="7"/>
  <c r="C6" i="20" l="1"/>
  <c r="B11" i="20"/>
  <c r="B10" i="20"/>
  <c r="C11" i="20"/>
  <c r="B9" i="20"/>
  <c r="C10" i="20"/>
  <c r="B8" i="20"/>
  <c r="C9" i="20"/>
  <c r="C5" i="7"/>
  <c r="B5" i="24" s="1"/>
  <c r="B7" i="20"/>
  <c r="C8" i="20"/>
  <c r="D5" i="7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<sst xmlns="http://schemas.openxmlformats.org/spreadsheetml/2006/main" count="1456" uniqueCount="511">
  <si>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</si>
  <si>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</si>
  <si>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</si>
  <si>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</si>
  <si>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</si>
  <si>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</si>
  <si>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</si>
  <si>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</si>
  <si>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</si>
  <si>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</si>
  <si>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</si>
  <si>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</si>
  <si>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</si>
  <si>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</si>
  <si>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</si>
  <si>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</si>
  <si>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</si>
  <si>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</si>
  <si>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</si>
  <si>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</si>
  <si>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</si>
  <si>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</si>
  <si>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</si>
  <si>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</si>
  <si>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</si>
  <si>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</si>
  <si>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</si>
  <si>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</si>
  <si>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</si>
  <si>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</si>
  <si>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</si>
  <si>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</si>
  <si>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</si>
  <si>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</si>
  <si>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</si>
  <si>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</si>
  <si>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</si>
  <si>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</si>
  <si>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</si>
  <si>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</si>
  <si>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</si>
  <si>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</si>
  <si>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</si>
  <si>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</si>
  <si>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</si>
  <si>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</si>
  <si>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</si>
  <si>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</si>
  <si>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</si>
  <si>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</si>
  <si>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</si>
  <si>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</si>
  <si>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</si>
  <si>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</si>
  <si>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</si>
  <si>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</si>
  <si>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</si>
  <si>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</si>
  <si>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</si>
  <si>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</si>
  <si>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</si>
  <si>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</si>
  <si>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</si>
  <si>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</si>
  <si>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</si>
  <si>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</si>
  <si>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</si>
  <si>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</si>
  <si>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</si>
  <si>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</si>
  <si>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</si>
  <si>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</si>
  <si>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</si>
  <si>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</si>
  <si>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</si>
  <si>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</si>
  <si>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</si>
  <si>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</si>
  <si>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</si>
  <si>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</si>
  <si>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</si>
  <si>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</si>
  <si>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</si>
  <si>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</si>
  <si>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</si>
  <si>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</si>
  <si>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</si>
  <si>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</si>
  <si>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</si>
  <si>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</si>
  <si>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Pappu Kumar ram/SF0047226</t>
  </si>
  <si>
    <t>Baban Kumar Ram/SF0064392</t>
  </si>
  <si>
    <t>Rakesh Kumar Singh/SF0007606</t>
  </si>
  <si>
    <t>Alok Kumar Raju/SF0091403</t>
  </si>
  <si>
    <t>Terminated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</si>
  <si>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</si>
  <si>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</si>
  <si>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</si>
  <si>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</si>
  <si>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</si>
  <si>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</si>
  <si>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</si>
  <si>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</si>
  <si>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</si>
  <si>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</si>
  <si>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</si>
  <si>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</si>
  <si>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</si>
  <si>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</si>
  <si>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</si>
  <si>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</si>
  <si>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</si>
  <si>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</si>
  <si>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</si>
  <si>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</si>
  <si>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</si>
  <si>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</si>
  <si>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</si>
  <si>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</si>
  <si>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</si>
  <si>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BH3956</t>
  </si>
  <si>
    <t>Nautan-2</t>
  </si>
  <si>
    <t>Jagdishpur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</si>
  <si>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</si>
  <si>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</si>
  <si>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</si>
  <si>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</si>
  <si>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</si>
  <si>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</si>
  <si>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</si>
  <si>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</si>
  <si>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</si>
  <si>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</si>
  <si>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</si>
  <si>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</si>
  <si>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</si>
  <si>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</si>
  <si>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</si>
  <si>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</si>
  <si>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</si>
  <si>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</si>
  <si>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</si>
  <si>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</si>
  <si>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</si>
  <si>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</si>
  <si>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</si>
  <si>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</si>
  <si>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</si>
  <si>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</si>
  <si>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</si>
  <si>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</si>
  <si>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</si>
  <si>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</si>
  <si>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</si>
  <si>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</si>
  <si>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</si>
  <si>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</si>
  <si>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</si>
  <si>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</si>
  <si>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</si>
  <si>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</si>
  <si>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</si>
  <si>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</si>
  <si>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</si>
  <si>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</si>
  <si>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</si>
  <si>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</si>
  <si>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</si>
  <si>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Santosh kumar sah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</si>
  <si>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</si>
  <si>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Rohit Kumar patel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</si>
  <si>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</si>
  <si>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SF0077975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</si>
  <si>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</si>
  <si>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SF0094519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</si>
  <si>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</si>
  <si>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</si>
  <si>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</si>
  <si>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</si>
  <si>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</si>
  <si>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</si>
  <si>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</si>
  <si>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</si>
  <si>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</si>
  <si>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</si>
  <si>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</si>
  <si>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</si>
  <si>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</si>
  <si>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</si>
  <si>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</si>
  <si>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</si>
  <si>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</si>
  <si>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</si>
  <si>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</si>
  <si>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</si>
  <si>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</si>
  <si>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</si>
  <si>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</si>
  <si>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</si>
  <si>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</si>
  <si>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</si>
  <si>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SONU KUMAR</t>
  </si>
  <si>
    <t>SF0054566</t>
  </si>
  <si>
    <t>BM</t>
  </si>
  <si>
    <t>Sofwa tola C18</t>
  </si>
  <si>
    <t>SSF3868383</t>
  </si>
  <si>
    <t>ANITA DEVI</t>
  </si>
  <si>
    <t>17-May-2023</t>
  </si>
  <si>
    <t>Borrower paid her EMI Rs 2250 on dated 05-10-2024,but demand not entry by Bm Sonu Kumar.</t>
  </si>
  <si>
    <t>Borrower paid her EMI Rs 2250 on dated 05-11-2024,but demand not entry by Bm Sonu Kumar.</t>
  </si>
  <si>
    <t>SSF3868832</t>
  </si>
  <si>
    <t>GULABIYA DEVI</t>
  </si>
  <si>
    <t>Shiwrajpur C49</t>
  </si>
  <si>
    <t>SSF4779726</t>
  </si>
  <si>
    <t>KAVITA KUMARI KASHYAP</t>
  </si>
  <si>
    <t>30-Oct-2023</t>
  </si>
  <si>
    <t>1.Borrower paid her EMI Rs 2240 on dated 10-11-2024,but demand not entry by Bm Sonu Kumar.2.Borrower paid her EMI Rs 2240 on dated 10-12-2024,but demand not entry by Bm Sonu Kumar.3.Borrower paid her EMI Rs 2240 on dated 10-01-2025,but demand not entry by Bm Sonu Kumar.4.Borrower paid her EMI Rs 2240 on dated 10-02-2025,but demand not entry by Bm Sonu Kumar.</t>
  </si>
  <si>
    <t>Form Date :</t>
  </si>
  <si>
    <t>To Date :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</si>
  <si>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</si>
  <si>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</si>
  <si>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</si>
  <si>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</si>
  <si>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</si>
  <si>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</si>
  <si>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</si>
  <si>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</si>
  <si>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</si>
  <si>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</si>
  <si>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</si>
  <si>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</si>
  <si>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</si>
  <si>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</si>
  <si>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</si>
  <si>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</si>
  <si>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</si>
  <si>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</si>
  <si>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</si>
  <si>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</si>
  <si>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</si>
  <si>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</si>
  <si>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</si>
  <si>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</si>
  <si>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</si>
  <si>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</si>
  <si>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</si>
  <si>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</si>
  <si>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</si>
  <si>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</si>
  <si>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</si>
  <si>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</si>
  <si>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</si>
  <si>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</si>
  <si>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</si>
  <si>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</si>
  <si>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</si>
  <si>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</si>
  <si>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</si>
  <si>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</si>
  <si>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</si>
  <si>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</si>
  <si>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</si>
  <si>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</si>
  <si>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</si>
  <si>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</si>
  <si>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</si>
  <si>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</si>
  <si>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</si>
  <si>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</si>
  <si>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</si>
  <si>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</si>
  <si>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</si>
  <si>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</si>
  <si>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</si>
  <si>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</si>
  <si>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</si>
  <si>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</si>
  <si>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</si>
  <si>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</si>
  <si>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</si>
  <si>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</si>
  <si>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</si>
  <si>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</si>
  <si>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</si>
  <si>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</si>
  <si>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</si>
  <si>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Sofwa tola</t>
  </si>
  <si>
    <t>Santosh Kumar Sah</t>
  </si>
  <si>
    <t>Sofwa tola C18 Radha Ji Tumkdiya1</t>
  </si>
  <si>
    <t>Chetana</t>
  </si>
  <si>
    <t>BC</t>
  </si>
  <si>
    <t>HINDU</t>
  </si>
  <si>
    <t>Agriculture &amp; Farming</t>
  </si>
  <si>
    <t>05</t>
  </si>
  <si>
    <t>1</t>
  </si>
  <si>
    <t>1 Yrs</t>
  </si>
  <si>
    <t>17 May 2023</t>
  </si>
  <si>
    <t>&lt;= 2 Years</t>
  </si>
  <si>
    <t>05-Jul-2023</t>
  </si>
  <si>
    <t>13-Jul-2025</t>
  </si>
  <si>
    <t/>
  </si>
  <si>
    <t>61-90</t>
  </si>
  <si>
    <t>Open</t>
  </si>
  <si>
    <t>9525755289</t>
  </si>
  <si>
    <t>Satyendra Kumar Singh/SF0075615</t>
  </si>
  <si>
    <t>1.Borrower paid her EMI Rs 2250 on dated 05-10-2024,but demand not entry by Bm Sonu Kumar. 2Borrower paid her EMI Rs 2250 on dated 05-11-2024,but demand not entry by Bm Sonu Kumar.</t>
  </si>
  <si>
    <t>20-Mar-2025</t>
  </si>
  <si>
    <t>&gt;180</t>
  </si>
  <si>
    <t>7322984828</t>
  </si>
  <si>
    <t>MANGALPUr</t>
  </si>
  <si>
    <t>MANGALPUr C2</t>
  </si>
  <si>
    <t>MANGALPUr C2 MANGALPUR Rajdev Paswan 11</t>
  </si>
  <si>
    <t>SSF4537894</t>
  </si>
  <si>
    <t>SUNITA DEVI</t>
  </si>
  <si>
    <t>16-Sep-2023</t>
  </si>
  <si>
    <t>02</t>
  </si>
  <si>
    <t>16 Sep 2023</t>
  </si>
  <si>
    <t>02-Nov-2023</t>
  </si>
  <si>
    <t>02-Jul-2025</t>
  </si>
  <si>
    <t>31-60</t>
  </si>
  <si>
    <t>7658041266</t>
  </si>
  <si>
    <t>Staff signatures do not match those from February., Staff signatures are missing for the month of Oct.</t>
  </si>
  <si>
    <t>Shiwrajpur</t>
  </si>
  <si>
    <t>SF0096941</t>
  </si>
  <si>
    <t>Rangila Kumar</t>
  </si>
  <si>
    <t>Shiwrajpur C49 Vicky Home Group 21</t>
  </si>
  <si>
    <t>OBC</t>
  </si>
  <si>
    <t>Fisheries</t>
  </si>
  <si>
    <t>10</t>
  </si>
  <si>
    <t>30 Oct 2023</t>
  </si>
  <si>
    <t>10-Dec-2023</t>
  </si>
  <si>
    <t>11-Jul-2025</t>
  </si>
  <si>
    <t>91-120</t>
  </si>
  <si>
    <t>9507284611</t>
  </si>
  <si>
    <t>Kohargar</t>
  </si>
  <si>
    <t>Rohit Kumar Patel</t>
  </si>
  <si>
    <t>Kohargar C15</t>
  </si>
  <si>
    <t>Kohargar C15 Assha Devi Achhelal Das Ward 51</t>
  </si>
  <si>
    <t>SSF3794534</t>
  </si>
  <si>
    <t>Animal Husbandry &amp; Poultry</t>
  </si>
  <si>
    <t>CHAMPA DEVI</t>
  </si>
  <si>
    <t>26-Apr-2023</t>
  </si>
  <si>
    <t>07</t>
  </si>
  <si>
    <t>26 Apr 2023</t>
  </si>
  <si>
    <t>07-Jun-2023</t>
  </si>
  <si>
    <t>10-Jul-2025</t>
  </si>
  <si>
    <t>Close</t>
  </si>
  <si>
    <t>7667742430</t>
  </si>
  <si>
    <t>Complaint has been raised to CSS.</t>
  </si>
  <si>
    <t>690937</t>
  </si>
  <si>
    <t>NIRANJAN 2023 690937 G2</t>
  </si>
  <si>
    <t>SSF5546276</t>
  </si>
  <si>
    <t>MUSLIM</t>
  </si>
  <si>
    <t>Agarbathi Making</t>
  </si>
  <si>
    <t>MAJRUL KHATOON</t>
  </si>
  <si>
    <t>13-Feb-2024</t>
  </si>
  <si>
    <t>13 Feb 2024</t>
  </si>
  <si>
    <t>10-Mar-2024</t>
  </si>
  <si>
    <t>10-Jul-2024</t>
  </si>
  <si>
    <t>8899222488</t>
  </si>
  <si>
    <t>The borrower has no proof that he has paid the equivalent amount.</t>
  </si>
  <si>
    <t>Shiwrajpur C47</t>
  </si>
  <si>
    <t>shindhu mangalpur C47 G2</t>
  </si>
  <si>
    <t>SSF4711757</t>
  </si>
  <si>
    <t>SIKHA DEVI</t>
  </si>
  <si>
    <t>17-Oct-2023</t>
  </si>
  <si>
    <t>17 Oct 2023</t>
  </si>
  <si>
    <t>02-Dec-2023</t>
  </si>
  <si>
    <t>30-Mar-2025</t>
  </si>
  <si>
    <t>9931635610</t>
  </si>
  <si>
    <t>LOAN Card Not Available</t>
  </si>
  <si>
    <t>SSF4217793</t>
  </si>
  <si>
    <t>GAYTRI DEVI</t>
  </si>
  <si>
    <t>28-Jul-2023</t>
  </si>
  <si>
    <t>28 Jul 2023</t>
  </si>
  <si>
    <t>07-Sep-2023</t>
  </si>
  <si>
    <t>07-Jul-2025</t>
  </si>
  <si>
    <t>7091829620</t>
  </si>
  <si>
    <t>Fake signature done by branch staff. Sign not matched with the fraudulent staffs sign.</t>
  </si>
  <si>
    <t>SSF4219058</t>
  </si>
  <si>
    <t>LALJHARI DEVI</t>
  </si>
  <si>
    <t>1-30 Days</t>
  </si>
  <si>
    <t>8792745936</t>
  </si>
  <si>
    <t>SSF4407839</t>
  </si>
  <si>
    <t>UMA DEVI</t>
  </si>
  <si>
    <t>28-Aug-2023</t>
  </si>
  <si>
    <t>28 Aug 2023</t>
  </si>
  <si>
    <t>07-Oct-2023</t>
  </si>
  <si>
    <t>22-May-2025</t>
  </si>
  <si>
    <t>9801402325</t>
  </si>
  <si>
    <t>SSF5214964</t>
  </si>
  <si>
    <t>KISHNAWATI DEVI</t>
  </si>
  <si>
    <t>03-Jan-2024</t>
  </si>
  <si>
    <t>03 Jan 2024</t>
  </si>
  <si>
    <t>07-Feb-2024</t>
  </si>
  <si>
    <t>14-Jul-2025</t>
  </si>
  <si>
    <t>9905832651</t>
  </si>
  <si>
    <t>690931</t>
  </si>
  <si>
    <t>690931 7 A1</t>
  </si>
  <si>
    <t>SSF3402175</t>
  </si>
  <si>
    <t>MALA DEVI</t>
  </si>
  <si>
    <t>17-Feb-2023</t>
  </si>
  <si>
    <t>2 Yrs</t>
  </si>
  <si>
    <t>17 Feb 2023</t>
  </si>
  <si>
    <t>10-Apr-2023</t>
  </si>
  <si>
    <t>10-Jan-2025</t>
  </si>
  <si>
    <t>151-180</t>
  </si>
  <si>
    <t>9525795377</t>
  </si>
  <si>
    <t>Out of Home</t>
  </si>
  <si>
    <t>Shiwrajpur C42</t>
  </si>
  <si>
    <t>Shiwrajpur C42 PANDEY TOLA1</t>
  </si>
  <si>
    <t>SSF4227141</t>
  </si>
  <si>
    <t>DHARMSHILA DEVI</t>
  </si>
  <si>
    <t>09</t>
  </si>
  <si>
    <t>09-Sep-2023</t>
  </si>
  <si>
    <t>19-May-2025</t>
  </si>
  <si>
    <t>9546098811</t>
  </si>
  <si>
    <t>Loan Card Not Available</t>
  </si>
  <si>
    <t xml:space="preserve">Telua </t>
  </si>
  <si>
    <t>SF0097596</t>
  </si>
  <si>
    <t>Dharmraj Kumar Yadav</t>
  </si>
  <si>
    <t>682422</t>
  </si>
  <si>
    <t>SANDHYA  682422 G3</t>
  </si>
  <si>
    <t>SSF4350649</t>
  </si>
  <si>
    <t>GENERAL</t>
  </si>
  <si>
    <t>PRABHAVTI DEVI</t>
  </si>
  <si>
    <t>21-Aug-2023</t>
  </si>
  <si>
    <t>08</t>
  </si>
  <si>
    <t>21 Aug 2023</t>
  </si>
  <si>
    <t>08-Oct-2023</t>
  </si>
  <si>
    <t>14-Jun-2025</t>
  </si>
  <si>
    <t>7256036616</t>
  </si>
  <si>
    <t>SSF4370626</t>
  </si>
  <si>
    <t>POOJA DEVI</t>
  </si>
  <si>
    <t>25-Aug-2023</t>
  </si>
  <si>
    <t>25 Aug 2023</t>
  </si>
  <si>
    <t>09-Oct-2023</t>
  </si>
  <si>
    <t>09-Jun-2025</t>
  </si>
  <si>
    <t>7070588337</t>
  </si>
  <si>
    <t>MANGALPUr C2 Pawan Home1</t>
  </si>
  <si>
    <t>SSF4666452</t>
  </si>
  <si>
    <t>SC</t>
  </si>
  <si>
    <t>SAJDA KHATOON</t>
  </si>
  <si>
    <t>06-Oct-2023</t>
  </si>
  <si>
    <t>06 Oct 2023</t>
  </si>
  <si>
    <t>16-Jun-2025</t>
  </si>
  <si>
    <t>9142926624</t>
  </si>
  <si>
    <t>SSF4687169</t>
  </si>
  <si>
    <t>LALITA DEVI</t>
  </si>
  <si>
    <t>11-Oct-2023</t>
  </si>
  <si>
    <t>11 Oct 2023</t>
  </si>
  <si>
    <t>01-Jul-2025</t>
  </si>
  <si>
    <t>9939413638</t>
  </si>
  <si>
    <t>richa tiwari C42 G3</t>
  </si>
  <si>
    <t>SSF4706952</t>
  </si>
  <si>
    <t>MEENA DEVI</t>
  </si>
  <si>
    <t>14-Oct-2023</t>
  </si>
  <si>
    <t>14 Oct 2023</t>
  </si>
  <si>
    <t>09-Nov-2023</t>
  </si>
  <si>
    <t>24-Jun-2025</t>
  </si>
  <si>
    <t>8292261734</t>
  </si>
  <si>
    <t>SSF4709499</t>
  </si>
  <si>
    <t>Cashew Business</t>
  </si>
  <si>
    <t>KAVITA DEVI</t>
  </si>
  <si>
    <t>28-Jun-2025</t>
  </si>
  <si>
    <t>8700949461</t>
  </si>
  <si>
    <t>SSF4740403</t>
  </si>
  <si>
    <t>SUGANTI DEVI</t>
  </si>
  <si>
    <t>20-Oct-2023</t>
  </si>
  <si>
    <t>20 Oct 2023</t>
  </si>
  <si>
    <t>08-Dec-2023</t>
  </si>
  <si>
    <t>08-May-2025</t>
  </si>
  <si>
    <t>8292124491</t>
  </si>
  <si>
    <t>SSF4846995</t>
  </si>
  <si>
    <t>SEEMA DEVI</t>
  </si>
  <si>
    <t>11-Nov-2023</t>
  </si>
  <si>
    <t>11 Nov 2023</t>
  </si>
  <si>
    <t>09-Dec-2023</t>
  </si>
  <si>
    <t>8002653507</t>
  </si>
  <si>
    <t>SSF5225245</t>
  </si>
  <si>
    <t>ST</t>
  </si>
  <si>
    <t>CHINTA DEVI</t>
  </si>
  <si>
    <t>04-Jan-2024</t>
  </si>
  <si>
    <t>04 Jan 2024</t>
  </si>
  <si>
    <t>09-Feb-2024</t>
  </si>
  <si>
    <t>10-Jun-2025</t>
  </si>
  <si>
    <t>9709389766</t>
  </si>
  <si>
    <t>Shiwrajpur C52</t>
  </si>
  <si>
    <t>Shiwrajpur C52 Fulliya Khad Birti TOLA Umesh Ji1</t>
  </si>
  <si>
    <t>SSF5550948</t>
  </si>
  <si>
    <t>USHA DEVI</t>
  </si>
  <si>
    <t>05-Mar-2024</t>
  </si>
  <si>
    <t>05 Mar 2024</t>
  </si>
  <si>
    <t>09-Apr-2024</t>
  </si>
  <si>
    <t>08-Jul-2025</t>
  </si>
  <si>
    <t>8674938378</t>
  </si>
  <si>
    <t>SSF5699311</t>
  </si>
  <si>
    <t>BABITA DEVI</t>
  </si>
  <si>
    <t>7492076470</t>
  </si>
  <si>
    <t>SSF4546091</t>
  </si>
  <si>
    <t>NURASAYADA KHATOON</t>
  </si>
  <si>
    <t>01-Sep-2024</t>
  </si>
  <si>
    <t>2</t>
  </si>
  <si>
    <t>18 Sep 2023</t>
  </si>
  <si>
    <t>09-Oct-2024</t>
  </si>
  <si>
    <t>28-Apr-2025</t>
  </si>
  <si>
    <t>7283099627</t>
  </si>
  <si>
    <t>Reporting Time : 14th July 2025 , Monday 07:00AM</t>
  </si>
  <si>
    <t>Completed-Report Submitted</t>
  </si>
  <si>
    <t>1.Fraud has been identified by business team on 30-06-2025 against BM Sonu kumar /SF0054566
2.Complain team raised complain on 30-06-2025 vide complain number FN25-26-01152 respectively.
3.At the time of Complain raised 1 borrower was affected of Rs.2250.
4.BM Sonu kumar last working day from the branch was 05-03-2025.
5.After verification done by Audit team out of 25 borrowers physical verified 3 borrowers were affected of Rs.15710.</t>
  </si>
  <si>
    <t>FN25-26-01152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</si>
</sst>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J5" sqref="J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2.3320312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0" t="str">
        <f>IF('Physical Cash at Safe'!D28="Yes",'Physical Cash at Safe'!B4,'Borrower Wise Details'!B5)</f>
        <v>BH3956</v>
      </c>
      <c r="D5" s="111" t="str">
        <f>IF('Physical Cash at Safe'!D28="Yes",'Physical Cash at Safe'!A4,'Borrower Wise Details'!C5)</f>
        <v>Nautan-2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45838</v>
      </c>
      <c r="H5" s="113" t="s">
        <v>89</v>
      </c>
      <c r="I5" s="112">
        <v>45838</v>
      </c>
      <c r="J5" s="115" t="str">
        <f>IF('Physical Cash at Safe'!D28="Yes",'Physical Cash at Safe'!E28,IF('Borrower Wise Details'!D5&lt;&gt;"",'Borrower Wise Details'!D5,""))</f>
        <v>FN25-26-01152</v>
      </c>
      <c r="K5" s="116">
        <v>1</v>
      </c>
      <c r="L5" s="117">
        <v>2250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SONU KUMAR</v>
      </c>
      <c r="S5" s="115" t="str">
        <f>IF('Physical Cash at Safe'!$D$28="Yes",'Physical Cash at Safe'!$C$28,IF('Borrower Wise Details'!H5&lt;&gt;"",'Borrower Wise Details'!H5,""))</f>
        <v>BM</v>
      </c>
      <c r="T5" s="115" t="str">
        <f>IF('Physical Cash at Safe'!$D$28="Yes",'Physical Cash at Safe'!$B$28,IF('Borrower Wise Details'!G5&lt;&gt;"",'Borrower Wise Details'!G5,""))</f>
        <v>SF0054566</v>
      </c>
      <c r="U5" s="120" t="s">
        <v>94</v>
      </c>
      <c r="V5" s="112">
        <v>45721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508</v>
      </c>
      <c r="Z5" s="112">
        <v>45859</v>
      </c>
      <c r="AA5" s="112">
        <v>45867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15710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15710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3</v>
      </c>
      <c r="AG5" s="112">
        <v>45869</v>
      </c>
      <c r="AH5" s="124" t="s">
        <v>509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10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3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95</v>
      </c>
      <c r="B3" s="93"/>
      <c r="C3" s="93"/>
      <c r="D3" s="93"/>
      <c r="E3" s="93"/>
      <c r="F3" s="93"/>
      <c r="G3" s="93"/>
      <c r="H3" s="130" t="s">
        <v>96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97</v>
      </c>
      <c r="C4" s="95" t="s">
        <v>98</v>
      </c>
      <c r="D4" s="95" t="s">
        <v>99</v>
      </c>
      <c r="E4" s="95" t="s">
        <v>100</v>
      </c>
      <c r="F4" s="95" t="s">
        <v>101</v>
      </c>
      <c r="G4" s="95" t="s">
        <v>102</v>
      </c>
      <c r="H4" s="95" t="s">
        <v>103</v>
      </c>
      <c r="I4" s="95" t="s">
        <v>104</v>
      </c>
      <c r="J4" s="95" t="s">
        <v>105</v>
      </c>
      <c r="K4" s="95" t="s">
        <v>106</v>
      </c>
      <c r="L4" s="95" t="s">
        <v>107</v>
      </c>
      <c r="M4" s="95" t="s">
        <v>108</v>
      </c>
      <c r="N4" s="95" t="s">
        <v>109</v>
      </c>
      <c r="O4" s="95" t="s">
        <v>110</v>
      </c>
      <c r="P4" s="95" t="s">
        <v>111</v>
      </c>
      <c r="Q4" s="95" t="s">
        <v>112</v>
      </c>
      <c r="R4" s="103" t="s">
        <v>113</v>
      </c>
    </row>
    <row r="5" spans="1:18" ht="24.75" customHeight="1">
      <c r="A5" s="96">
        <v>1</v>
      </c>
      <c r="B5" s="40" t="str">
        <f>IF('Fraud Investigation Report'!C5="","",'Fraud Investigation Report'!C5)</f>
        <v>BH3956</v>
      </c>
      <c r="C5" s="96" t="str">
        <f>IF('Fraud Investigation Report'!D5="","",'Fraud Investigation Report'!D5)</f>
        <v>Nautan-2</v>
      </c>
      <c r="D5" s="97" t="str">
        <f>IF(OR('Fraud Investigation Report'!R5="",'Fraud Investigation Report'!R5=0),"",'Fraud Investigation Report'!R5)</f>
        <v>SONU KUMAR</v>
      </c>
      <c r="E5" s="97" t="str">
        <f>IF(OR('Fraud Investigation Report'!T5="",'Fraud Investigation Report'!T5=0),"",'Fraud Investigation Report'!T5)</f>
        <v>SF0054566</v>
      </c>
      <c r="F5" s="97" t="str">
        <f>IF(OR('Fraud Investigation Report'!S5="",'Fraud Investigation Report'!S5=0),"",'Fraud Investigation Report'!S5)</f>
        <v>BM</v>
      </c>
      <c r="G5" s="96" t="str">
        <f>IF('Fraud Investigation Report'!J5="","",'Fraud Investigation Report'!J5)</f>
        <v>FN25-26-01152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15710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15710</v>
      </c>
      <c r="O5" s="98">
        <f>IF('Fraud Investigation Report'!AD5="","",'Fraud Investigation Report'!AD5)</f>
        <v>0</v>
      </c>
      <c r="P5" s="101">
        <f>IF(AND(N5="",O5=""),"",IF(O5="",N5,N5-IF(ISNUMBER(O5),O5,0)))</f>
        <v>15710</v>
      </c>
      <c r="Q5" s="44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2" t="s">
        <v>52</v>
      </c>
      <c r="B1" s="153"/>
      <c r="C1" s="153"/>
      <c r="D1" s="153"/>
      <c r="E1" s="154"/>
    </row>
    <row r="2" spans="1:5" ht="18">
      <c r="A2" s="54"/>
      <c r="B2" s="155" t="s">
        <v>53</v>
      </c>
      <c r="C2" s="155"/>
      <c r="D2" s="155"/>
      <c r="E2" s="55"/>
    </row>
    <row r="3" spans="1:5" ht="14.4">
      <c r="A3" s="56" t="s">
        <v>115</v>
      </c>
      <c r="B3" s="56" t="s">
        <v>116</v>
      </c>
      <c r="C3" s="56" t="s">
        <v>117</v>
      </c>
      <c r="D3" s="56" t="s">
        <v>118</v>
      </c>
      <c r="E3" s="56" t="s">
        <v>119</v>
      </c>
    </row>
    <row r="4" spans="1:5" ht="24" customHeight="1">
      <c r="A4" s="13" t="s">
        <v>120</v>
      </c>
      <c r="B4" s="13" t="s">
        <v>121</v>
      </c>
      <c r="C4" s="42" t="s">
        <v>122</v>
      </c>
      <c r="D4" s="42" t="s">
        <v>123</v>
      </c>
      <c r="E4" s="42" t="s">
        <v>124</v>
      </c>
    </row>
    <row r="5" spans="1:5" ht="35.25" customHeight="1">
      <c r="A5" s="57" t="s">
        <v>125</v>
      </c>
      <c r="B5" s="57" t="s">
        <v>126</v>
      </c>
      <c r="C5" s="57" t="s">
        <v>127</v>
      </c>
      <c r="D5" s="57" t="s">
        <v>128</v>
      </c>
      <c r="E5" s="57" t="s">
        <v>129</v>
      </c>
    </row>
    <row r="6" spans="1:5" ht="25.5" customHeight="1">
      <c r="A6" s="58" t="s">
        <v>130</v>
      </c>
      <c r="B6" s="59">
        <v>45852</v>
      </c>
      <c r="C6" s="59">
        <v>45851</v>
      </c>
      <c r="D6" s="59">
        <v>45852</v>
      </c>
      <c r="E6" s="60">
        <v>0.29166666666666702</v>
      </c>
    </row>
    <row r="7" spans="1:5" ht="15.6">
      <c r="A7" s="156" t="s">
        <v>131</v>
      </c>
      <c r="B7" s="157"/>
      <c r="C7" s="157"/>
      <c r="D7" s="157"/>
      <c r="E7" s="157"/>
    </row>
    <row r="8" spans="1:5" ht="15" customHeight="1">
      <c r="A8" s="162" t="s">
        <v>132</v>
      </c>
      <c r="B8" s="158" t="s">
        <v>133</v>
      </c>
      <c r="C8" s="159"/>
      <c r="D8" s="160" t="s">
        <v>134</v>
      </c>
      <c r="E8" s="161"/>
    </row>
    <row r="9" spans="1:5" ht="14.4">
      <c r="A9" s="163"/>
      <c r="B9" s="61" t="s">
        <v>135</v>
      </c>
      <c r="C9" s="62" t="s">
        <v>136</v>
      </c>
      <c r="D9" s="62" t="s">
        <v>135</v>
      </c>
      <c r="E9" s="62" t="s">
        <v>136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149</v>
      </c>
      <c r="C11" s="65">
        <f>B11*A11</f>
        <v>74500</v>
      </c>
      <c r="D11" s="67">
        <v>149</v>
      </c>
      <c r="E11" s="65">
        <f t="shared" ref="E11:E17" si="0">D11*A11</f>
        <v>74500</v>
      </c>
    </row>
    <row r="12" spans="1:5" ht="14.4">
      <c r="A12" s="66">
        <v>200</v>
      </c>
      <c r="B12" s="67">
        <v>30</v>
      </c>
      <c r="C12" s="65">
        <f>B12*A12</f>
        <v>6000</v>
      </c>
      <c r="D12" s="67">
        <v>30</v>
      </c>
      <c r="E12" s="65">
        <f t="shared" si="0"/>
        <v>6000</v>
      </c>
    </row>
    <row r="13" spans="1:5" ht="14.4">
      <c r="A13" s="66">
        <v>100</v>
      </c>
      <c r="B13" s="67">
        <v>97</v>
      </c>
      <c r="C13" s="65">
        <f t="shared" ref="C13:C17" si="1">B13*A13</f>
        <v>9700</v>
      </c>
      <c r="D13" s="67">
        <v>97</v>
      </c>
      <c r="E13" s="65">
        <f t="shared" si="0"/>
        <v>9700</v>
      </c>
    </row>
    <row r="14" spans="1:5" ht="14.4">
      <c r="A14" s="66">
        <v>50</v>
      </c>
      <c r="B14" s="67">
        <v>20</v>
      </c>
      <c r="C14" s="65">
        <f t="shared" si="1"/>
        <v>1000</v>
      </c>
      <c r="D14" s="67">
        <v>20</v>
      </c>
      <c r="E14" s="65">
        <f t="shared" si="0"/>
        <v>1000</v>
      </c>
    </row>
    <row r="15" spans="1:5" ht="14.4">
      <c r="A15" s="66">
        <v>20</v>
      </c>
      <c r="B15" s="67">
        <v>14</v>
      </c>
      <c r="C15" s="65">
        <f t="shared" si="1"/>
        <v>280</v>
      </c>
      <c r="D15" s="67">
        <v>14</v>
      </c>
      <c r="E15" s="65">
        <f t="shared" si="0"/>
        <v>280</v>
      </c>
    </row>
    <row r="16" spans="1:5" ht="14.4">
      <c r="A16" s="66">
        <v>10</v>
      </c>
      <c r="B16" s="67">
        <v>3</v>
      </c>
      <c r="C16" s="65">
        <f t="shared" si="1"/>
        <v>30</v>
      </c>
      <c r="D16" s="67">
        <v>3</v>
      </c>
      <c r="E16" s="65">
        <f t="shared" si="0"/>
        <v>30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137</v>
      </c>
      <c r="B18" s="69">
        <v>9</v>
      </c>
      <c r="C18" s="65">
        <f>B18</f>
        <v>9</v>
      </c>
      <c r="D18" s="69">
        <v>9</v>
      </c>
      <c r="E18" s="70">
        <f>D18</f>
        <v>9</v>
      </c>
    </row>
    <row r="19" spans="1:5" ht="14.4">
      <c r="A19" s="71"/>
      <c r="B19" s="72" t="s">
        <v>138</v>
      </c>
      <c r="C19" s="73">
        <f>SUM(C10:C18)</f>
        <v>91519</v>
      </c>
      <c r="D19" s="72" t="s">
        <v>138</v>
      </c>
      <c r="E19" s="73">
        <f>SUM(E10:E18)</f>
        <v>91519</v>
      </c>
    </row>
    <row r="20" spans="1:5" ht="30" customHeight="1">
      <c r="A20" s="147" t="s">
        <v>139</v>
      </c>
      <c r="B20" s="148"/>
      <c r="C20" s="74">
        <v>91519</v>
      </c>
      <c r="D20" s="75" t="s">
        <v>140</v>
      </c>
      <c r="E20" s="76">
        <v>0</v>
      </c>
    </row>
    <row r="21" spans="1:5" ht="30" customHeight="1">
      <c r="A21" s="149" t="s">
        <v>141</v>
      </c>
      <c r="B21" s="150"/>
      <c r="C21" s="76">
        <v>0</v>
      </c>
      <c r="D21" s="75" t="s">
        <v>142</v>
      </c>
      <c r="E21" s="76">
        <v>0</v>
      </c>
    </row>
    <row r="22" spans="1:5" ht="30" customHeight="1">
      <c r="A22" s="149" t="s">
        <v>143</v>
      </c>
      <c r="B22" s="150"/>
      <c r="C22" s="76">
        <v>0</v>
      </c>
      <c r="D22" s="77" t="s">
        <v>144</v>
      </c>
      <c r="E22" s="76"/>
    </row>
    <row r="23" spans="1:5" ht="30" customHeight="1">
      <c r="A23" s="149" t="s">
        <v>145</v>
      </c>
      <c r="B23" s="150"/>
      <c r="C23" s="78">
        <f>(C19+C21)-(E20+E21)-E19</f>
        <v>0</v>
      </c>
      <c r="D23" s="79" t="s">
        <v>146</v>
      </c>
      <c r="E23" s="76">
        <v>0</v>
      </c>
    </row>
    <row r="24" spans="1:5" ht="82.5" customHeight="1">
      <c r="A24" s="75" t="s">
        <v>147</v>
      </c>
      <c r="B24" s="151"/>
      <c r="C24" s="151"/>
      <c r="D24" s="151"/>
      <c r="E24" s="151"/>
    </row>
    <row r="25" spans="1:5" ht="57.75" customHeight="1">
      <c r="A25" s="80" t="s">
        <v>148</v>
      </c>
      <c r="B25" s="138"/>
      <c r="C25" s="138"/>
      <c r="D25" s="138"/>
      <c r="E25" s="138"/>
    </row>
    <row r="26" spans="1:5" ht="20.100000000000001" customHeight="1">
      <c r="A26" s="139" t="s">
        <v>149</v>
      </c>
      <c r="B26" s="139"/>
      <c r="C26" s="139"/>
      <c r="D26" s="139"/>
      <c r="E26" s="139"/>
    </row>
    <row r="27" spans="1:5" ht="27.75" customHeight="1">
      <c r="A27" s="81" t="s">
        <v>150</v>
      </c>
      <c r="B27" s="81" t="s">
        <v>151</v>
      </c>
      <c r="C27" s="81" t="s">
        <v>152</v>
      </c>
      <c r="D27" s="81" t="s">
        <v>153</v>
      </c>
      <c r="E27" s="81" t="s">
        <v>154</v>
      </c>
    </row>
    <row r="28" spans="1:5" ht="30" customHeight="1">
      <c r="A28" s="42"/>
      <c r="B28" s="42"/>
      <c r="C28" s="82"/>
      <c r="D28" s="82"/>
      <c r="E28" s="83"/>
    </row>
    <row r="29" spans="1:5" ht="30" customHeight="1">
      <c r="A29" s="81" t="s">
        <v>155</v>
      </c>
      <c r="B29" s="84" t="s">
        <v>156</v>
      </c>
      <c r="C29" s="81" t="s">
        <v>157</v>
      </c>
      <c r="D29" s="140" t="s">
        <v>158</v>
      </c>
      <c r="E29" s="141"/>
    </row>
    <row r="30" spans="1:5" ht="40.049999999999997" customHeight="1">
      <c r="A30" s="85"/>
      <c r="B30" s="85"/>
      <c r="C30" s="86">
        <f>A30-B30</f>
        <v>0</v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7" t="s">
        <v>159</v>
      </c>
      <c r="B32" s="14" t="s">
        <v>160</v>
      </c>
      <c r="C32" s="87" t="s">
        <v>161</v>
      </c>
      <c r="D32" s="131" t="s">
        <v>162</v>
      </c>
      <c r="E32" s="132"/>
    </row>
    <row r="33" spans="1:5" ht="18" customHeight="1">
      <c r="A33" s="87" t="s">
        <v>163</v>
      </c>
      <c r="B33" s="14" t="s">
        <v>164</v>
      </c>
      <c r="C33" s="88" t="s">
        <v>165</v>
      </c>
      <c r="D33" s="133" t="s">
        <v>166</v>
      </c>
      <c r="E33" s="134"/>
    </row>
    <row r="34" spans="1:5" ht="27.6">
      <c r="A34" s="88" t="s">
        <v>167</v>
      </c>
      <c r="B34" s="14" t="s">
        <v>168</v>
      </c>
      <c r="C34" s="88" t="s">
        <v>169</v>
      </c>
      <c r="D34" s="135" t="s">
        <v>170</v>
      </c>
      <c r="E34" s="136"/>
    </row>
    <row r="35" spans="1:5" ht="27.6">
      <c r="A35" s="88" t="s">
        <v>171</v>
      </c>
      <c r="B35" s="14" t="s">
        <v>172</v>
      </c>
      <c r="C35" s="88" t="s">
        <v>173</v>
      </c>
      <c r="D35" s="135" t="s">
        <v>174</v>
      </c>
      <c r="E35" s="136"/>
    </row>
    <row r="36" spans="1:5" ht="25.5" customHeight="1">
      <c r="A36" s="88" t="s">
        <v>175</v>
      </c>
      <c r="B36" s="14" t="s">
        <v>176</v>
      </c>
      <c r="C36" s="88" t="s">
        <v>177</v>
      </c>
      <c r="D36" s="137" t="s">
        <v>176</v>
      </c>
      <c r="E36" s="13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4" zoomScale="90" zoomScaleNormal="90" workbookViewId="0">
      <selection activeCell="D5" sqref="D5"/>
    </sheetView>
  </sheetViews>
  <sheetFormatPr defaultColWidth="0" defaultRowHeight="13.8" zeroHeight="1"/>
  <cols>
    <col min="1" max="1" width="3.6640625" style="31" customWidth="1"/>
    <col min="2" max="3" width="13.44140625" style="31" bestFit="1" customWidth="1"/>
    <col min="4" max="4" width="12" style="31" customWidth="1"/>
    <col min="5" max="5" width="11" style="31" customWidth="1"/>
    <col min="6" max="6" width="22.44140625" style="31" bestFit="1" customWidth="1"/>
    <col min="7" max="7" width="10.21875" style="31" customWidth="1"/>
    <col min="8" max="8" width="15.21875" style="31" customWidth="1"/>
    <col min="9" max="9" width="11.21875" style="31" customWidth="1"/>
    <col min="10" max="10" width="10.44140625" style="31" customWidth="1"/>
    <col min="11" max="11" width="18" style="31" bestFit="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9.3320312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98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45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.05" customHeight="1">
      <c r="A5" s="39">
        <v>1</v>
      </c>
      <c r="B5" s="40" t="str">
        <f>IF('Loan Outstanding Report'!$G$5="","",'Loan Outstanding Report'!$G$5)</f>
        <v>BH3956</v>
      </c>
      <c r="C5" s="41" t="str">
        <f>IF('Loan Outstanding Report'!$H$5="","",'Loan Outstanding Report'!$H$5)</f>
        <v>Nautan-2</v>
      </c>
      <c r="D5" s="42" t="s">
        <v>510</v>
      </c>
      <c r="E5" s="43">
        <v>45852</v>
      </c>
      <c r="F5" s="14" t="s">
        <v>201</v>
      </c>
      <c r="G5" s="44" t="s">
        <v>202</v>
      </c>
      <c r="H5" s="44" t="s">
        <v>203</v>
      </c>
      <c r="I5" s="13" t="s">
        <v>204</v>
      </c>
      <c r="J5" s="13" t="s">
        <v>205</v>
      </c>
      <c r="K5" s="13" t="s">
        <v>206</v>
      </c>
      <c r="L5" s="13">
        <v>351599244</v>
      </c>
      <c r="M5" s="13" t="s">
        <v>207</v>
      </c>
      <c r="N5" s="15">
        <v>42000</v>
      </c>
      <c r="O5" s="15">
        <v>2250</v>
      </c>
      <c r="P5" s="46" t="s">
        <v>9</v>
      </c>
      <c r="Q5" s="50">
        <v>45570</v>
      </c>
      <c r="R5" s="49">
        <v>2250</v>
      </c>
      <c r="S5" s="49">
        <v>0</v>
      </c>
      <c r="T5" s="49">
        <v>0</v>
      </c>
      <c r="U5" s="51">
        <f t="shared" ref="U5" si="0">IF(AND(ISBLANK(R5),ISBLANK(S5),ISBLANK(T5)),"",R5-(S5+T5))</f>
        <v>2250</v>
      </c>
      <c r="V5" s="28" t="s">
        <v>7</v>
      </c>
      <c r="W5" s="29" t="s">
        <v>208</v>
      </c>
    </row>
    <row r="6" spans="1:23" ht="25.05" customHeight="1">
      <c r="A6" s="39">
        <v>2</v>
      </c>
      <c r="B6" s="40" t="str">
        <f>IF(J6&lt;&gt;"",$B$5,"")</f>
        <v>BH3956</v>
      </c>
      <c r="C6" s="41" t="str">
        <f>IF(J6&lt;&gt;"",$C$5,"")</f>
        <v>Nautan-2</v>
      </c>
      <c r="D6" s="42" t="str">
        <f>IF(J6&lt;&gt;"",$D$5,"")</f>
        <v>FN25-26-01152</v>
      </c>
      <c r="E6" s="43">
        <v>45852</v>
      </c>
      <c r="F6" s="14" t="str">
        <f>IF(J6&lt;&gt;"",$F$5,"")</f>
        <v>SONU KUMAR</v>
      </c>
      <c r="G6" s="44" t="str">
        <f>IF(J6&lt;&gt;"",$G$5,"")</f>
        <v>SF0054566</v>
      </c>
      <c r="H6" s="44" t="str">
        <f>IF(J6&lt;&gt;"",$H$5,"")</f>
        <v>BM</v>
      </c>
      <c r="I6" s="13" t="s">
        <v>204</v>
      </c>
      <c r="J6" s="13" t="s">
        <v>205</v>
      </c>
      <c r="K6" s="13" t="s">
        <v>206</v>
      </c>
      <c r="L6" s="13">
        <v>351599244</v>
      </c>
      <c r="M6" s="13" t="s">
        <v>207</v>
      </c>
      <c r="N6" s="15">
        <v>42000</v>
      </c>
      <c r="O6" s="15">
        <v>2250</v>
      </c>
      <c r="P6" s="46" t="s">
        <v>9</v>
      </c>
      <c r="Q6" s="50">
        <v>45601</v>
      </c>
      <c r="R6" s="49">
        <v>2250</v>
      </c>
      <c r="S6" s="49">
        <v>0</v>
      </c>
      <c r="T6" s="49">
        <v>0</v>
      </c>
      <c r="U6" s="51">
        <f t="shared" ref="U6:U69" si="1">IF(AND(ISBLANK(R6),ISBLANK(S6),ISBLANK(T6)),"",R6-(S6+T6))</f>
        <v>2250</v>
      </c>
      <c r="V6" s="28" t="s">
        <v>7</v>
      </c>
      <c r="W6" s="52" t="s">
        <v>209</v>
      </c>
    </row>
    <row r="7" spans="1:23" ht="25.05" customHeight="1">
      <c r="A7" s="39">
        <v>3</v>
      </c>
      <c r="B7" s="40" t="str">
        <f t="shared" ref="B7:B70" si="2">IF(J7&lt;&gt;"",$B$5,"")</f>
        <v>BH3956</v>
      </c>
      <c r="C7" s="41" t="str">
        <f t="shared" ref="C7:C70" si="3">IF(J7&lt;&gt;"",$C$5,"")</f>
        <v>Nautan-2</v>
      </c>
      <c r="D7" s="42" t="str">
        <f t="shared" ref="D7:D70" si="4">IF(J7&lt;&gt;"",$D$5,"")</f>
        <v>FN25-26-01152</v>
      </c>
      <c r="E7" s="43">
        <v>45852</v>
      </c>
      <c r="F7" s="14" t="str">
        <f t="shared" ref="F7:F70" si="5">IF(J7&lt;&gt;"",$F$5,"")</f>
        <v>SONU KUMAR</v>
      </c>
      <c r="G7" s="44" t="str">
        <f t="shared" ref="G7:G70" si="6">IF(J7&lt;&gt;"",$G$5,"")</f>
        <v>SF0054566</v>
      </c>
      <c r="H7" s="44" t="str">
        <f t="shared" ref="H7:H70" si="7">IF(J7&lt;&gt;"",$H$5,"")</f>
        <v>BM</v>
      </c>
      <c r="I7" s="13" t="s">
        <v>204</v>
      </c>
      <c r="J7" s="13" t="s">
        <v>210</v>
      </c>
      <c r="K7" s="13" t="s">
        <v>211</v>
      </c>
      <c r="L7" s="13">
        <v>351600136</v>
      </c>
      <c r="M7" s="13" t="s">
        <v>207</v>
      </c>
      <c r="N7" s="15">
        <v>42000</v>
      </c>
      <c r="O7" s="15">
        <v>2250</v>
      </c>
      <c r="P7" s="46" t="s">
        <v>9</v>
      </c>
      <c r="Q7" s="50">
        <v>45570</v>
      </c>
      <c r="R7" s="49">
        <v>2250</v>
      </c>
      <c r="S7" s="49">
        <v>0</v>
      </c>
      <c r="T7" s="49">
        <v>0</v>
      </c>
      <c r="U7" s="51">
        <f t="shared" si="1"/>
        <v>2250</v>
      </c>
      <c r="V7" s="28" t="s">
        <v>7</v>
      </c>
      <c r="W7" s="29" t="s">
        <v>208</v>
      </c>
    </row>
    <row r="8" spans="1:23" ht="25.05" customHeight="1">
      <c r="A8" s="39">
        <v>4</v>
      </c>
      <c r="B8" s="40" t="str">
        <f t="shared" si="2"/>
        <v>BH3956</v>
      </c>
      <c r="C8" s="41" t="str">
        <f t="shared" si="3"/>
        <v>Nautan-2</v>
      </c>
      <c r="D8" s="42" t="str">
        <f t="shared" si="4"/>
        <v>FN25-26-01152</v>
      </c>
      <c r="E8" s="43">
        <v>45852</v>
      </c>
      <c r="F8" s="14" t="str">
        <f t="shared" si="5"/>
        <v>SONU KUMAR</v>
      </c>
      <c r="G8" s="44" t="str">
        <f t="shared" si="6"/>
        <v>SF0054566</v>
      </c>
      <c r="H8" s="44" t="str">
        <f t="shared" si="7"/>
        <v>BM</v>
      </c>
      <c r="I8" s="13" t="s">
        <v>212</v>
      </c>
      <c r="J8" s="13" t="s">
        <v>213</v>
      </c>
      <c r="K8" s="13" t="s">
        <v>214</v>
      </c>
      <c r="L8" s="13">
        <v>353486869</v>
      </c>
      <c r="M8" s="13" t="s">
        <v>215</v>
      </c>
      <c r="N8" s="15">
        <v>42000</v>
      </c>
      <c r="O8" s="15">
        <v>2240</v>
      </c>
      <c r="P8" s="46" t="s">
        <v>9</v>
      </c>
      <c r="Q8" s="50">
        <v>45606</v>
      </c>
      <c r="R8" s="49">
        <v>2240</v>
      </c>
      <c r="S8" s="49">
        <v>0</v>
      </c>
      <c r="T8" s="49">
        <v>0</v>
      </c>
      <c r="U8" s="51">
        <f t="shared" si="1"/>
        <v>2240</v>
      </c>
      <c r="V8" s="28" t="s">
        <v>7</v>
      </c>
      <c r="W8" s="29" t="s">
        <v>216</v>
      </c>
    </row>
    <row r="9" spans="1:23" ht="25.05" customHeight="1">
      <c r="A9" s="39">
        <v>5</v>
      </c>
      <c r="B9" s="40" t="str">
        <f t="shared" si="2"/>
        <v>BH3956</v>
      </c>
      <c r="C9" s="41" t="str">
        <f t="shared" si="3"/>
        <v>Nautan-2</v>
      </c>
      <c r="D9" s="42" t="str">
        <f t="shared" si="4"/>
        <v>FN25-26-01152</v>
      </c>
      <c r="E9" s="43">
        <v>45852</v>
      </c>
      <c r="F9" s="14" t="str">
        <f t="shared" si="5"/>
        <v>SONU KUMAR</v>
      </c>
      <c r="G9" s="44" t="str">
        <f t="shared" si="6"/>
        <v>SF0054566</v>
      </c>
      <c r="H9" s="44" t="str">
        <f t="shared" si="7"/>
        <v>BM</v>
      </c>
      <c r="I9" s="13" t="s">
        <v>212</v>
      </c>
      <c r="J9" s="13" t="s">
        <v>213</v>
      </c>
      <c r="K9" s="13" t="s">
        <v>214</v>
      </c>
      <c r="L9" s="13">
        <v>353486869</v>
      </c>
      <c r="M9" s="13" t="s">
        <v>215</v>
      </c>
      <c r="N9" s="15">
        <v>42000</v>
      </c>
      <c r="O9" s="15">
        <v>2240</v>
      </c>
      <c r="P9" s="46" t="s">
        <v>9</v>
      </c>
      <c r="Q9" s="50">
        <v>45636</v>
      </c>
      <c r="R9" s="49">
        <v>2240</v>
      </c>
      <c r="S9" s="49">
        <v>0</v>
      </c>
      <c r="T9" s="49">
        <v>0</v>
      </c>
      <c r="U9" s="51">
        <f t="shared" si="1"/>
        <v>2240</v>
      </c>
      <c r="V9" s="28" t="s">
        <v>7</v>
      </c>
      <c r="W9" s="29" t="s">
        <v>216</v>
      </c>
    </row>
    <row r="10" spans="1:23" ht="25.05" customHeight="1">
      <c r="A10" s="39">
        <v>6</v>
      </c>
      <c r="B10" s="40" t="str">
        <f t="shared" si="2"/>
        <v>BH3956</v>
      </c>
      <c r="C10" s="41" t="str">
        <f t="shared" si="3"/>
        <v>Nautan-2</v>
      </c>
      <c r="D10" s="42" t="str">
        <f t="shared" si="4"/>
        <v>FN25-26-01152</v>
      </c>
      <c r="E10" s="43">
        <v>45852</v>
      </c>
      <c r="F10" s="14" t="str">
        <f t="shared" si="5"/>
        <v>SONU KUMAR</v>
      </c>
      <c r="G10" s="44" t="str">
        <f t="shared" si="6"/>
        <v>SF0054566</v>
      </c>
      <c r="H10" s="44" t="str">
        <f t="shared" si="7"/>
        <v>BM</v>
      </c>
      <c r="I10" s="13" t="s">
        <v>212</v>
      </c>
      <c r="J10" s="13" t="s">
        <v>213</v>
      </c>
      <c r="K10" s="13" t="s">
        <v>214</v>
      </c>
      <c r="L10" s="13">
        <v>353486869</v>
      </c>
      <c r="M10" s="13" t="s">
        <v>215</v>
      </c>
      <c r="N10" s="15">
        <v>42000</v>
      </c>
      <c r="O10" s="15">
        <v>2240</v>
      </c>
      <c r="P10" s="46" t="s">
        <v>9</v>
      </c>
      <c r="Q10" s="50">
        <v>45667</v>
      </c>
      <c r="R10" s="49">
        <v>2240</v>
      </c>
      <c r="S10" s="49">
        <v>0</v>
      </c>
      <c r="T10" s="49">
        <v>0</v>
      </c>
      <c r="U10" s="51">
        <f t="shared" si="1"/>
        <v>2240</v>
      </c>
      <c r="V10" s="28" t="s">
        <v>7</v>
      </c>
      <c r="W10" s="29" t="s">
        <v>216</v>
      </c>
    </row>
    <row r="11" spans="1:23" ht="25.05" customHeight="1">
      <c r="A11" s="39">
        <v>7</v>
      </c>
      <c r="B11" s="40" t="str">
        <f t="shared" si="2"/>
        <v>BH3956</v>
      </c>
      <c r="C11" s="41" t="str">
        <f t="shared" si="3"/>
        <v>Nautan-2</v>
      </c>
      <c r="D11" s="42" t="str">
        <f t="shared" si="4"/>
        <v>FN25-26-01152</v>
      </c>
      <c r="E11" s="43">
        <v>45852</v>
      </c>
      <c r="F11" s="14" t="str">
        <f t="shared" si="5"/>
        <v>SONU KUMAR</v>
      </c>
      <c r="G11" s="44" t="str">
        <f t="shared" si="6"/>
        <v>SF0054566</v>
      </c>
      <c r="H11" s="44" t="str">
        <f t="shared" si="7"/>
        <v>BM</v>
      </c>
      <c r="I11" s="13" t="s">
        <v>212</v>
      </c>
      <c r="J11" s="13" t="s">
        <v>213</v>
      </c>
      <c r="K11" s="13" t="s">
        <v>214</v>
      </c>
      <c r="L11" s="13">
        <v>353486869</v>
      </c>
      <c r="M11" s="13" t="s">
        <v>215</v>
      </c>
      <c r="N11" s="15">
        <v>42000</v>
      </c>
      <c r="O11" s="15">
        <v>2240</v>
      </c>
      <c r="P11" s="46" t="s">
        <v>9</v>
      </c>
      <c r="Q11" s="50">
        <v>45698</v>
      </c>
      <c r="R11" s="49">
        <v>2240</v>
      </c>
      <c r="S11" s="49">
        <v>0</v>
      </c>
      <c r="T11" s="49">
        <v>0</v>
      </c>
      <c r="U11" s="51">
        <f t="shared" si="1"/>
        <v>2240</v>
      </c>
      <c r="V11" s="28" t="s">
        <v>7</v>
      </c>
      <c r="W11" s="29" t="s">
        <v>216</v>
      </c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 L9:L1004">
    <cfRule type="duplicateValues" dxfId="1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I1" zoomScale="80" zoomScaleNormal="80" workbookViewId="0">
      <selection activeCell="BP1" sqref="BP1:BP1048576"/>
    </sheetView>
  </sheetViews>
  <sheetFormatPr defaultColWidth="0" defaultRowHeight="14.4" zeroHeight="1"/>
  <cols>
    <col min="1" max="1" width="5.77734375" style="2" customWidth="1"/>
    <col min="2" max="2" width="9.44140625" style="2" bestFit="1" customWidth="1"/>
    <col min="3" max="3" width="10.5546875" style="2" bestFit="1" customWidth="1"/>
    <col min="4" max="4" width="11.77734375" style="2" bestFit="1" customWidth="1"/>
    <col min="5" max="5" width="10.109375" style="2" bestFit="1" customWidth="1"/>
    <col min="6" max="6" width="11.77734375" style="2" bestFit="1" customWidth="1"/>
    <col min="7" max="7" width="10.88671875" style="2" bestFit="1" customWidth="1"/>
    <col min="8" max="8" width="11.88671875" style="2" bestFit="1" customWidth="1"/>
    <col min="9" max="10" width="11.5546875" style="2" bestFit="1" customWidth="1"/>
    <col min="11" max="11" width="10.6640625" style="2" bestFit="1" customWidth="1"/>
    <col min="12" max="12" width="13.21875" style="2" bestFit="1" customWidth="1"/>
    <col min="13" max="13" width="17.5546875" style="2" bestFit="1" customWidth="1"/>
    <col min="14" max="14" width="11.5546875" style="2" bestFit="1" customWidth="1"/>
    <col min="15" max="15" width="12.77734375" style="2" bestFit="1" customWidth="1"/>
    <col min="16" max="16" width="11.33203125" style="2" bestFit="1" customWidth="1"/>
    <col min="17" max="17" width="37.44140625" style="2" bestFit="1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15.6640625" style="2" customWidth="1"/>
    <col min="25" max="25" width="9.77734375" style="2" customWidth="1"/>
    <col min="26" max="26" width="11.33203125" style="2" customWidth="1"/>
    <col min="27" max="27" width="9.88671875" style="2" customWidth="1"/>
    <col min="28" max="28" width="8.77734375" style="2" customWidth="1"/>
    <col min="29" max="29" width="6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9.6640625" style="2" customWidth="1"/>
    <col min="59" max="59" width="11.109375" style="2" customWidth="1"/>
    <col min="60" max="60" width="27.44140625" style="2" bestFit="1" customWidth="1"/>
    <col min="61" max="61" width="11.88671875" style="2" bestFit="1" customWidth="1"/>
    <col min="62" max="62" width="11.33203125" style="2" customWidth="1"/>
    <col min="63" max="63" width="14.21875" style="3" customWidth="1"/>
    <col min="64" max="64" width="18.77734375" style="3" bestFit="1" customWidth="1"/>
    <col min="65" max="65" width="20.33203125" style="4" bestFit="1" customWidth="1"/>
    <col min="66" max="66" width="14.21875" style="5" bestFit="1" customWidth="1"/>
    <col min="67" max="67" width="12.77734375" style="6" bestFit="1" customWidth="1"/>
    <col min="68" max="68" width="12.77734375" style="2" bestFit="1" customWidth="1"/>
    <col min="69" max="69" width="13.6640625" style="7" bestFit="1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507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219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219</v>
      </c>
    </row>
    <row r="4" spans="1:70" ht="69">
      <c r="A4" s="11" t="s">
        <v>220</v>
      </c>
      <c r="B4" s="11" t="s">
        <v>221</v>
      </c>
      <c r="C4" s="11" t="s">
        <v>125</v>
      </c>
      <c r="D4" s="11" t="s">
        <v>119</v>
      </c>
      <c r="E4" s="11" t="s">
        <v>118</v>
      </c>
      <c r="F4" s="11" t="s">
        <v>222</v>
      </c>
      <c r="G4" s="11" t="s">
        <v>115</v>
      </c>
      <c r="H4" s="11" t="s">
        <v>223</v>
      </c>
      <c r="I4" s="11" t="s">
        <v>224</v>
      </c>
      <c r="J4" s="11" t="s">
        <v>225</v>
      </c>
      <c r="K4" s="11" t="s">
        <v>226</v>
      </c>
      <c r="L4" s="11" t="s">
        <v>227</v>
      </c>
      <c r="M4" s="11" t="s">
        <v>228</v>
      </c>
      <c r="N4" s="11" t="s">
        <v>229</v>
      </c>
      <c r="O4" s="11" t="s">
        <v>187</v>
      </c>
      <c r="P4" s="11" t="s">
        <v>230</v>
      </c>
      <c r="Q4" s="11" t="s">
        <v>231</v>
      </c>
      <c r="R4" s="11" t="s">
        <v>232</v>
      </c>
      <c r="S4" s="11" t="s">
        <v>233</v>
      </c>
      <c r="T4" s="11" t="s">
        <v>234</v>
      </c>
      <c r="U4" s="11" t="s">
        <v>235</v>
      </c>
      <c r="V4" s="11" t="s">
        <v>236</v>
      </c>
      <c r="W4" s="11" t="s">
        <v>237</v>
      </c>
      <c r="X4" s="11" t="s">
        <v>238</v>
      </c>
      <c r="Y4" s="11" t="s">
        <v>239</v>
      </c>
      <c r="Z4" s="11" t="s">
        <v>240</v>
      </c>
      <c r="AA4" s="11" t="s">
        <v>241</v>
      </c>
      <c r="AB4" s="11" t="s">
        <v>242</v>
      </c>
      <c r="AC4" s="11" t="s">
        <v>243</v>
      </c>
      <c r="AD4" s="11" t="s">
        <v>244</v>
      </c>
      <c r="AE4" s="11" t="s">
        <v>245</v>
      </c>
      <c r="AF4" s="11" t="s">
        <v>246</v>
      </c>
      <c r="AG4" s="11" t="s">
        <v>247</v>
      </c>
      <c r="AH4" s="11" t="s">
        <v>248</v>
      </c>
      <c r="AI4" s="11" t="s">
        <v>249</v>
      </c>
      <c r="AJ4" s="11" t="s">
        <v>250</v>
      </c>
      <c r="AK4" s="11" t="s">
        <v>251</v>
      </c>
      <c r="AL4" s="11" t="s">
        <v>252</v>
      </c>
      <c r="AM4" s="11" t="s">
        <v>253</v>
      </c>
      <c r="AN4" s="11" t="s">
        <v>254</v>
      </c>
      <c r="AO4" s="11" t="s">
        <v>255</v>
      </c>
      <c r="AP4" s="11" t="s">
        <v>256</v>
      </c>
      <c r="AQ4" s="11" t="s">
        <v>257</v>
      </c>
      <c r="AR4" s="11" t="s">
        <v>258</v>
      </c>
      <c r="AS4" s="11" t="s">
        <v>259</v>
      </c>
      <c r="AT4" s="11" t="s">
        <v>260</v>
      </c>
      <c r="AU4" s="11" t="s">
        <v>261</v>
      </c>
      <c r="AV4" s="11" t="s">
        <v>262</v>
      </c>
      <c r="AW4" s="11" t="s">
        <v>263</v>
      </c>
      <c r="AX4" s="11" t="s">
        <v>264</v>
      </c>
      <c r="AY4" s="11" t="s">
        <v>265</v>
      </c>
      <c r="AZ4" s="11" t="s">
        <v>266</v>
      </c>
      <c r="BA4" s="11" t="s">
        <v>267</v>
      </c>
      <c r="BB4" s="11" t="s">
        <v>268</v>
      </c>
      <c r="BC4" s="11" t="s">
        <v>269</v>
      </c>
      <c r="BD4" s="11" t="s">
        <v>270</v>
      </c>
      <c r="BE4" s="11" t="s">
        <v>271</v>
      </c>
      <c r="BF4" s="11" t="s">
        <v>272</v>
      </c>
      <c r="BG4" s="20" t="s">
        <v>273</v>
      </c>
      <c r="BH4" s="21" t="s">
        <v>274</v>
      </c>
      <c r="BI4" s="21" t="s">
        <v>275</v>
      </c>
      <c r="BJ4" s="21" t="s">
        <v>276</v>
      </c>
      <c r="BK4" s="21" t="s">
        <v>277</v>
      </c>
      <c r="BL4" s="22" t="s">
        <v>278</v>
      </c>
      <c r="BM4" s="21" t="s">
        <v>279</v>
      </c>
      <c r="BN4" s="21" t="s">
        <v>280</v>
      </c>
      <c r="BO4" s="21" t="s">
        <v>281</v>
      </c>
      <c r="BP4" s="21" t="s">
        <v>282</v>
      </c>
      <c r="BQ4" s="21" t="s">
        <v>283</v>
      </c>
      <c r="BR4" s="21" t="s">
        <v>284</v>
      </c>
    </row>
    <row r="5" spans="1:70" s="1" customFormat="1" ht="15" customHeight="1">
      <c r="A5" s="12">
        <v>1</v>
      </c>
      <c r="B5" s="13" t="s">
        <v>285</v>
      </c>
      <c r="C5" s="13" t="s">
        <v>130</v>
      </c>
      <c r="D5" s="13" t="s">
        <v>124</v>
      </c>
      <c r="E5" s="13" t="s">
        <v>123</v>
      </c>
      <c r="F5" s="13" t="s">
        <v>122</v>
      </c>
      <c r="G5" s="13" t="s">
        <v>120</v>
      </c>
      <c r="H5" s="13" t="s">
        <v>121</v>
      </c>
      <c r="I5" s="13">
        <v>21260</v>
      </c>
      <c r="J5" s="13" t="s">
        <v>286</v>
      </c>
      <c r="K5" s="13">
        <v>21260</v>
      </c>
      <c r="L5" s="13" t="s">
        <v>172</v>
      </c>
      <c r="M5" s="13" t="s">
        <v>287</v>
      </c>
      <c r="N5" s="13">
        <v>405101</v>
      </c>
      <c r="O5" s="13" t="s">
        <v>204</v>
      </c>
      <c r="P5" s="13">
        <v>617474</v>
      </c>
      <c r="Q5" s="13" t="s">
        <v>288</v>
      </c>
      <c r="R5" s="13" t="s">
        <v>289</v>
      </c>
      <c r="S5" s="13" t="s">
        <v>205</v>
      </c>
      <c r="T5" s="13" t="s">
        <v>205</v>
      </c>
      <c r="U5" s="13" t="s">
        <v>290</v>
      </c>
      <c r="V5" s="13" t="s">
        <v>291</v>
      </c>
      <c r="W5" s="13">
        <v>541</v>
      </c>
      <c r="X5" s="13" t="s">
        <v>292</v>
      </c>
      <c r="Y5" s="13">
        <v>351599244</v>
      </c>
      <c r="Z5" s="13" t="s">
        <v>206</v>
      </c>
      <c r="AA5" s="13" t="s">
        <v>207</v>
      </c>
      <c r="AB5" s="15">
        <v>42000</v>
      </c>
      <c r="AC5" s="13" t="s">
        <v>293</v>
      </c>
      <c r="AD5" s="13">
        <v>24</v>
      </c>
      <c r="AE5" s="13" t="s">
        <v>294</v>
      </c>
      <c r="AF5" s="13" t="s">
        <v>295</v>
      </c>
      <c r="AG5" s="13" t="s">
        <v>296</v>
      </c>
      <c r="AH5" s="13" t="s">
        <v>297</v>
      </c>
      <c r="AI5" s="13" t="s">
        <v>298</v>
      </c>
      <c r="AJ5" s="15">
        <v>2250</v>
      </c>
      <c r="AK5" s="15">
        <v>2250</v>
      </c>
      <c r="AL5" s="13" t="s">
        <v>299</v>
      </c>
      <c r="AM5" s="15">
        <v>37561.51</v>
      </c>
      <c r="AN5" s="15">
        <v>12602.49</v>
      </c>
      <c r="AO5" s="15">
        <v>50164</v>
      </c>
      <c r="AP5" s="15">
        <v>4438.49</v>
      </c>
      <c r="AQ5" s="15">
        <v>61.51</v>
      </c>
      <c r="AR5" s="15">
        <v>4500</v>
      </c>
      <c r="AS5" s="15">
        <v>4438.49</v>
      </c>
      <c r="AT5" s="15">
        <v>61.51</v>
      </c>
      <c r="AU5" s="15">
        <v>4500</v>
      </c>
      <c r="AV5" s="13">
        <v>25</v>
      </c>
      <c r="AW5" s="13" t="s">
        <v>300</v>
      </c>
      <c r="AX5" s="13" t="s">
        <v>301</v>
      </c>
      <c r="AY5" s="13" t="s">
        <v>300</v>
      </c>
      <c r="AZ5" s="13" t="s">
        <v>300</v>
      </c>
      <c r="BA5" s="13" t="s">
        <v>300</v>
      </c>
      <c r="BB5" s="13" t="s">
        <v>302</v>
      </c>
      <c r="BC5" s="13" t="s">
        <v>300</v>
      </c>
      <c r="BD5" s="13" t="s">
        <v>300</v>
      </c>
      <c r="BE5" s="15">
        <v>0</v>
      </c>
      <c r="BF5" s="13" t="s">
        <v>205</v>
      </c>
      <c r="BG5" s="13" t="s">
        <v>303</v>
      </c>
      <c r="BH5" s="23" t="s">
        <v>304</v>
      </c>
      <c r="BI5" s="14" t="s">
        <v>10</v>
      </c>
      <c r="BJ5" s="24">
        <v>45852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f>2250+2250</f>
        <v>4500</v>
      </c>
      <c r="BQ5" s="28" t="s">
        <v>7</v>
      </c>
      <c r="BR5" s="29" t="s">
        <v>305</v>
      </c>
    </row>
    <row r="6" spans="1:70" s="1" customFormat="1" ht="15" customHeight="1">
      <c r="A6" s="12">
        <v>2</v>
      </c>
      <c r="B6" s="13" t="s">
        <v>285</v>
      </c>
      <c r="C6" s="13" t="s">
        <v>130</v>
      </c>
      <c r="D6" s="13" t="s">
        <v>124</v>
      </c>
      <c r="E6" s="13" t="s">
        <v>123</v>
      </c>
      <c r="F6" s="13" t="s">
        <v>122</v>
      </c>
      <c r="G6" s="13" t="s">
        <v>120</v>
      </c>
      <c r="H6" s="13" t="s">
        <v>121</v>
      </c>
      <c r="I6" s="13">
        <v>21260</v>
      </c>
      <c r="J6" s="13" t="s">
        <v>286</v>
      </c>
      <c r="K6" s="13">
        <v>21260</v>
      </c>
      <c r="L6" s="13" t="s">
        <v>172</v>
      </c>
      <c r="M6" s="13" t="s">
        <v>287</v>
      </c>
      <c r="N6" s="13">
        <v>405101</v>
      </c>
      <c r="O6" s="13" t="s">
        <v>204</v>
      </c>
      <c r="P6" s="13">
        <v>617474</v>
      </c>
      <c r="Q6" s="13" t="s">
        <v>288</v>
      </c>
      <c r="R6" s="13" t="s">
        <v>289</v>
      </c>
      <c r="S6" s="13" t="s">
        <v>210</v>
      </c>
      <c r="T6" s="13" t="s">
        <v>210</v>
      </c>
      <c r="U6" s="13" t="s">
        <v>290</v>
      </c>
      <c r="V6" s="13" t="s">
        <v>291</v>
      </c>
      <c r="W6" s="13">
        <v>541</v>
      </c>
      <c r="X6" s="13" t="s">
        <v>292</v>
      </c>
      <c r="Y6" s="13">
        <v>351600136</v>
      </c>
      <c r="Z6" s="13" t="s">
        <v>211</v>
      </c>
      <c r="AA6" s="13" t="s">
        <v>207</v>
      </c>
      <c r="AB6" s="15">
        <v>42000</v>
      </c>
      <c r="AC6" s="13" t="s">
        <v>293</v>
      </c>
      <c r="AD6" s="13">
        <v>24</v>
      </c>
      <c r="AE6" s="13" t="s">
        <v>294</v>
      </c>
      <c r="AF6" s="13" t="s">
        <v>295</v>
      </c>
      <c r="AG6" s="13" t="s">
        <v>296</v>
      </c>
      <c r="AH6" s="13" t="s">
        <v>297</v>
      </c>
      <c r="AI6" s="13" t="s">
        <v>298</v>
      </c>
      <c r="AJ6" s="15">
        <v>2250</v>
      </c>
      <c r="AK6" s="15">
        <v>2250</v>
      </c>
      <c r="AL6" s="13" t="s">
        <v>306</v>
      </c>
      <c r="AM6" s="15">
        <v>28843.74</v>
      </c>
      <c r="AN6" s="15">
        <v>11656.26</v>
      </c>
      <c r="AO6" s="15">
        <v>40500</v>
      </c>
      <c r="AP6" s="15">
        <v>13156.26</v>
      </c>
      <c r="AQ6" s="15">
        <v>1007.74</v>
      </c>
      <c r="AR6" s="15">
        <v>14164</v>
      </c>
      <c r="AS6" s="15">
        <v>13156.26</v>
      </c>
      <c r="AT6" s="15">
        <v>1007.74</v>
      </c>
      <c r="AU6" s="15">
        <v>14164</v>
      </c>
      <c r="AV6" s="13">
        <v>25</v>
      </c>
      <c r="AW6" s="13" t="s">
        <v>300</v>
      </c>
      <c r="AX6" s="13" t="s">
        <v>307</v>
      </c>
      <c r="AY6" s="13" t="s">
        <v>300</v>
      </c>
      <c r="AZ6" s="13" t="s">
        <v>300</v>
      </c>
      <c r="BA6" s="13" t="s">
        <v>300</v>
      </c>
      <c r="BB6" s="13" t="s">
        <v>302</v>
      </c>
      <c r="BC6" s="13" t="s">
        <v>300</v>
      </c>
      <c r="BD6" s="13" t="s">
        <v>300</v>
      </c>
      <c r="BE6" s="15">
        <v>0</v>
      </c>
      <c r="BF6" s="13" t="s">
        <v>210</v>
      </c>
      <c r="BG6" s="13" t="s">
        <v>308</v>
      </c>
      <c r="BH6" s="23" t="s">
        <v>304</v>
      </c>
      <c r="BI6" s="14" t="s">
        <v>10</v>
      </c>
      <c r="BJ6" s="24">
        <v>45852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>
        <v>2250</v>
      </c>
      <c r="BQ6" s="28" t="s">
        <v>7</v>
      </c>
      <c r="BR6" s="29" t="s">
        <v>208</v>
      </c>
    </row>
    <row r="7" spans="1:70" s="1" customFormat="1" ht="15" customHeight="1">
      <c r="A7" s="12">
        <v>3</v>
      </c>
      <c r="B7" s="13" t="s">
        <v>285</v>
      </c>
      <c r="C7" s="13" t="s">
        <v>130</v>
      </c>
      <c r="D7" s="13" t="s">
        <v>124</v>
      </c>
      <c r="E7" s="13" t="s">
        <v>123</v>
      </c>
      <c r="F7" s="13" t="s">
        <v>122</v>
      </c>
      <c r="G7" s="13" t="s">
        <v>120</v>
      </c>
      <c r="H7" s="13" t="s">
        <v>121</v>
      </c>
      <c r="I7" s="13">
        <v>199685</v>
      </c>
      <c r="J7" s="13" t="s">
        <v>309</v>
      </c>
      <c r="K7" s="13">
        <v>199685</v>
      </c>
      <c r="L7" s="13" t="s">
        <v>172</v>
      </c>
      <c r="M7" s="13" t="s">
        <v>287</v>
      </c>
      <c r="N7" s="13">
        <v>431967</v>
      </c>
      <c r="O7" s="13" t="s">
        <v>310</v>
      </c>
      <c r="P7" s="13">
        <v>677053</v>
      </c>
      <c r="Q7" s="13" t="s">
        <v>311</v>
      </c>
      <c r="R7" s="13" t="s">
        <v>289</v>
      </c>
      <c r="S7" s="13" t="s">
        <v>312</v>
      </c>
      <c r="T7" s="13" t="s">
        <v>312</v>
      </c>
      <c r="U7" s="13" t="s">
        <v>290</v>
      </c>
      <c r="V7" s="13" t="s">
        <v>291</v>
      </c>
      <c r="W7" s="13">
        <v>541</v>
      </c>
      <c r="X7" s="13" t="s">
        <v>292</v>
      </c>
      <c r="Y7" s="13">
        <v>353017631</v>
      </c>
      <c r="Z7" s="13" t="s">
        <v>313</v>
      </c>
      <c r="AA7" s="13" t="s">
        <v>314</v>
      </c>
      <c r="AB7" s="15">
        <v>42000</v>
      </c>
      <c r="AC7" s="13" t="s">
        <v>315</v>
      </c>
      <c r="AD7" s="13">
        <v>24</v>
      </c>
      <c r="AE7" s="13" t="s">
        <v>294</v>
      </c>
      <c r="AF7" s="13" t="s">
        <v>295</v>
      </c>
      <c r="AG7" s="13" t="s">
        <v>316</v>
      </c>
      <c r="AH7" s="13" t="s">
        <v>297</v>
      </c>
      <c r="AI7" s="13" t="s">
        <v>317</v>
      </c>
      <c r="AJ7" s="15">
        <v>2240</v>
      </c>
      <c r="AK7" s="15">
        <v>2240</v>
      </c>
      <c r="AL7" s="13" t="s">
        <v>318</v>
      </c>
      <c r="AM7" s="15">
        <v>30729.119999999999</v>
      </c>
      <c r="AN7" s="15">
        <v>11830.88</v>
      </c>
      <c r="AO7" s="15">
        <v>42560</v>
      </c>
      <c r="AP7" s="15">
        <v>11270.88</v>
      </c>
      <c r="AQ7" s="15">
        <v>753.83</v>
      </c>
      <c r="AR7" s="15">
        <v>12024.71</v>
      </c>
      <c r="AS7" s="15">
        <v>4050.21</v>
      </c>
      <c r="AT7" s="15">
        <v>429.79</v>
      </c>
      <c r="AU7" s="15">
        <v>4480</v>
      </c>
      <c r="AV7" s="13">
        <v>21</v>
      </c>
      <c r="AW7" s="13" t="s">
        <v>300</v>
      </c>
      <c r="AX7" s="13" t="s">
        <v>319</v>
      </c>
      <c r="AY7" s="13" t="s">
        <v>300</v>
      </c>
      <c r="AZ7" s="13" t="s">
        <v>300</v>
      </c>
      <c r="BA7" s="13" t="s">
        <v>300</v>
      </c>
      <c r="BB7" s="13" t="s">
        <v>302</v>
      </c>
      <c r="BC7" s="13" t="s">
        <v>300</v>
      </c>
      <c r="BD7" s="13" t="s">
        <v>300</v>
      </c>
      <c r="BE7" s="15">
        <v>0</v>
      </c>
      <c r="BF7" s="13" t="s">
        <v>312</v>
      </c>
      <c r="BG7" s="13" t="s">
        <v>320</v>
      </c>
      <c r="BH7" s="23" t="s">
        <v>304</v>
      </c>
      <c r="BI7" s="14" t="s">
        <v>10</v>
      </c>
      <c r="BJ7" s="24">
        <v>45852</v>
      </c>
      <c r="BK7" s="12"/>
      <c r="BL7" s="14" t="s">
        <v>12</v>
      </c>
      <c r="BM7" s="26" t="s">
        <v>13</v>
      </c>
      <c r="BN7" s="27" t="s">
        <v>15</v>
      </c>
      <c r="BO7" s="12" t="s">
        <v>33</v>
      </c>
      <c r="BP7" s="12">
        <v>0</v>
      </c>
      <c r="BQ7" s="28"/>
      <c r="BR7" s="29" t="s">
        <v>321</v>
      </c>
    </row>
    <row r="8" spans="1:70" s="1" customFormat="1" ht="15" customHeight="1">
      <c r="A8" s="12">
        <v>4</v>
      </c>
      <c r="B8" s="13" t="s">
        <v>285</v>
      </c>
      <c r="C8" s="13" t="s">
        <v>130</v>
      </c>
      <c r="D8" s="13" t="s">
        <v>124</v>
      </c>
      <c r="E8" s="13" t="s">
        <v>123</v>
      </c>
      <c r="F8" s="13" t="s">
        <v>122</v>
      </c>
      <c r="G8" s="13" t="s">
        <v>120</v>
      </c>
      <c r="H8" s="13" t="s">
        <v>121</v>
      </c>
      <c r="I8" s="13">
        <v>21287</v>
      </c>
      <c r="J8" s="13" t="s">
        <v>322</v>
      </c>
      <c r="K8" s="13">
        <v>21287</v>
      </c>
      <c r="L8" s="13" t="s">
        <v>323</v>
      </c>
      <c r="M8" s="13" t="s">
        <v>324</v>
      </c>
      <c r="N8" s="13">
        <v>454313</v>
      </c>
      <c r="O8" s="13" t="s">
        <v>212</v>
      </c>
      <c r="P8" s="13">
        <v>700373</v>
      </c>
      <c r="Q8" s="13" t="s">
        <v>325</v>
      </c>
      <c r="R8" s="13" t="s">
        <v>289</v>
      </c>
      <c r="S8" s="13" t="s">
        <v>213</v>
      </c>
      <c r="T8" s="13" t="s">
        <v>213</v>
      </c>
      <c r="U8" s="13" t="s">
        <v>326</v>
      </c>
      <c r="V8" s="13" t="s">
        <v>291</v>
      </c>
      <c r="W8" s="13">
        <v>541</v>
      </c>
      <c r="X8" s="13" t="s">
        <v>327</v>
      </c>
      <c r="Y8" s="13">
        <v>353486869</v>
      </c>
      <c r="Z8" s="13" t="s">
        <v>214</v>
      </c>
      <c r="AA8" s="13" t="s">
        <v>215</v>
      </c>
      <c r="AB8" s="15">
        <v>42000</v>
      </c>
      <c r="AC8" s="13" t="s">
        <v>328</v>
      </c>
      <c r="AD8" s="13">
        <v>24</v>
      </c>
      <c r="AE8" s="13" t="s">
        <v>294</v>
      </c>
      <c r="AF8" s="13" t="s">
        <v>295</v>
      </c>
      <c r="AG8" s="13" t="s">
        <v>329</v>
      </c>
      <c r="AH8" s="13" t="s">
        <v>297</v>
      </c>
      <c r="AI8" s="13" t="s">
        <v>330</v>
      </c>
      <c r="AJ8" s="15">
        <v>2240</v>
      </c>
      <c r="AK8" s="15">
        <v>2240</v>
      </c>
      <c r="AL8" s="13" t="s">
        <v>331</v>
      </c>
      <c r="AM8" s="15">
        <v>25177.49</v>
      </c>
      <c r="AN8" s="15">
        <v>10662.51</v>
      </c>
      <c r="AO8" s="15">
        <v>35840</v>
      </c>
      <c r="AP8" s="15">
        <v>16822.509999999998</v>
      </c>
      <c r="AQ8" s="15">
        <v>1666.49</v>
      </c>
      <c r="AR8" s="15">
        <v>18489</v>
      </c>
      <c r="AS8" s="15">
        <v>7792.75</v>
      </c>
      <c r="AT8" s="15">
        <v>1167.25</v>
      </c>
      <c r="AU8" s="15">
        <v>8960</v>
      </c>
      <c r="AV8" s="13">
        <v>20</v>
      </c>
      <c r="AW8" s="13" t="s">
        <v>300</v>
      </c>
      <c r="AX8" s="13" t="s">
        <v>332</v>
      </c>
      <c r="AY8" s="13" t="s">
        <v>300</v>
      </c>
      <c r="AZ8" s="13" t="s">
        <v>300</v>
      </c>
      <c r="BA8" s="13" t="s">
        <v>300</v>
      </c>
      <c r="BB8" s="13" t="s">
        <v>302</v>
      </c>
      <c r="BC8" s="13" t="s">
        <v>300</v>
      </c>
      <c r="BD8" s="13" t="s">
        <v>300</v>
      </c>
      <c r="BE8" s="15">
        <v>0</v>
      </c>
      <c r="BF8" s="13" t="s">
        <v>213</v>
      </c>
      <c r="BG8" s="13" t="s">
        <v>333</v>
      </c>
      <c r="BH8" s="23" t="s">
        <v>304</v>
      </c>
      <c r="BI8" s="14" t="s">
        <v>10</v>
      </c>
      <c r="BJ8" s="24">
        <v>45852</v>
      </c>
      <c r="BK8" s="12"/>
      <c r="BL8" s="14" t="s">
        <v>12</v>
      </c>
      <c r="BM8" s="26" t="s">
        <v>13</v>
      </c>
      <c r="BN8" s="27" t="s">
        <v>15</v>
      </c>
      <c r="BO8" s="12" t="s">
        <v>16</v>
      </c>
      <c r="BP8" s="12">
        <f>2240*4</f>
        <v>8960</v>
      </c>
      <c r="BQ8" s="28" t="s">
        <v>7</v>
      </c>
      <c r="BR8" s="29" t="s">
        <v>216</v>
      </c>
    </row>
    <row r="9" spans="1:70" s="1" customFormat="1" ht="15" customHeight="1">
      <c r="A9" s="12">
        <v>5</v>
      </c>
      <c r="B9" s="13" t="s">
        <v>285</v>
      </c>
      <c r="C9" s="13" t="s">
        <v>130</v>
      </c>
      <c r="D9" s="13" t="s">
        <v>124</v>
      </c>
      <c r="E9" s="13" t="s">
        <v>123</v>
      </c>
      <c r="F9" s="13" t="s">
        <v>122</v>
      </c>
      <c r="G9" s="13" t="s">
        <v>120</v>
      </c>
      <c r="H9" s="13" t="s">
        <v>121</v>
      </c>
      <c r="I9" s="13">
        <v>21280</v>
      </c>
      <c r="J9" s="13" t="s">
        <v>334</v>
      </c>
      <c r="K9" s="13">
        <v>21280</v>
      </c>
      <c r="L9" s="13" t="s">
        <v>174</v>
      </c>
      <c r="M9" s="13" t="s">
        <v>335</v>
      </c>
      <c r="N9" s="13">
        <v>405018</v>
      </c>
      <c r="O9" s="13" t="s">
        <v>336</v>
      </c>
      <c r="P9" s="13">
        <v>610534</v>
      </c>
      <c r="Q9" s="13" t="s">
        <v>337</v>
      </c>
      <c r="R9" s="13" t="s">
        <v>289</v>
      </c>
      <c r="S9" s="13" t="s">
        <v>338</v>
      </c>
      <c r="T9" s="13" t="s">
        <v>338</v>
      </c>
      <c r="U9" s="13" t="s">
        <v>290</v>
      </c>
      <c r="V9" s="13" t="s">
        <v>291</v>
      </c>
      <c r="W9" s="13">
        <v>541</v>
      </c>
      <c r="X9" s="13" t="s">
        <v>339</v>
      </c>
      <c r="Y9" s="13">
        <v>351460802</v>
      </c>
      <c r="Z9" s="13" t="s">
        <v>340</v>
      </c>
      <c r="AA9" s="13" t="s">
        <v>341</v>
      </c>
      <c r="AB9" s="15">
        <v>42000</v>
      </c>
      <c r="AC9" s="13" t="s">
        <v>342</v>
      </c>
      <c r="AD9" s="13">
        <v>24</v>
      </c>
      <c r="AE9" s="13" t="s">
        <v>294</v>
      </c>
      <c r="AF9" s="13" t="s">
        <v>295</v>
      </c>
      <c r="AG9" s="13" t="s">
        <v>343</v>
      </c>
      <c r="AH9" s="13" t="s">
        <v>297</v>
      </c>
      <c r="AI9" s="13" t="s">
        <v>344</v>
      </c>
      <c r="AJ9" s="15">
        <v>2250</v>
      </c>
      <c r="AK9" s="15">
        <v>2250</v>
      </c>
      <c r="AL9" s="13" t="s">
        <v>345</v>
      </c>
      <c r="AM9" s="15">
        <v>42000</v>
      </c>
      <c r="AN9" s="15">
        <v>12318</v>
      </c>
      <c r="AO9" s="15">
        <v>54318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3">
        <v>27</v>
      </c>
      <c r="AW9" s="13" t="s">
        <v>300</v>
      </c>
      <c r="AX9" s="13" t="s">
        <v>346</v>
      </c>
      <c r="AY9" s="13" t="s">
        <v>300</v>
      </c>
      <c r="AZ9" s="13" t="s">
        <v>300</v>
      </c>
      <c r="BA9" s="13" t="s">
        <v>300</v>
      </c>
      <c r="BB9" s="13" t="s">
        <v>346</v>
      </c>
      <c r="BC9" s="13" t="s">
        <v>300</v>
      </c>
      <c r="BD9" s="13" t="s">
        <v>300</v>
      </c>
      <c r="BE9" s="15">
        <v>0</v>
      </c>
      <c r="BF9" s="13" t="s">
        <v>338</v>
      </c>
      <c r="BG9" s="13" t="s">
        <v>347</v>
      </c>
      <c r="BH9" s="23" t="s">
        <v>304</v>
      </c>
      <c r="BI9" s="14" t="s">
        <v>10</v>
      </c>
      <c r="BJ9" s="24">
        <v>45852</v>
      </c>
      <c r="BK9" s="12"/>
      <c r="BL9" s="14" t="s">
        <v>12</v>
      </c>
      <c r="BM9" s="26" t="s">
        <v>13</v>
      </c>
      <c r="BN9" s="27" t="s">
        <v>15</v>
      </c>
      <c r="BO9" s="12" t="s">
        <v>25</v>
      </c>
      <c r="BP9" s="12">
        <v>0</v>
      </c>
      <c r="BQ9" s="28"/>
      <c r="BR9" s="29" t="s">
        <v>348</v>
      </c>
    </row>
    <row r="10" spans="1:70" s="1" customFormat="1" ht="15" customHeight="1">
      <c r="A10" s="12">
        <v>6</v>
      </c>
      <c r="B10" s="13" t="s">
        <v>285</v>
      </c>
      <c r="C10" s="13" t="s">
        <v>130</v>
      </c>
      <c r="D10" s="13" t="s">
        <v>124</v>
      </c>
      <c r="E10" s="13" t="s">
        <v>123</v>
      </c>
      <c r="F10" s="13" t="s">
        <v>122</v>
      </c>
      <c r="G10" s="13" t="s">
        <v>120</v>
      </c>
      <c r="H10" s="13" t="s">
        <v>121</v>
      </c>
      <c r="I10" s="13">
        <v>21287</v>
      </c>
      <c r="J10" s="13" t="s">
        <v>322</v>
      </c>
      <c r="K10" s="13">
        <v>21287</v>
      </c>
      <c r="L10" s="13" t="s">
        <v>174</v>
      </c>
      <c r="M10" s="13" t="s">
        <v>335</v>
      </c>
      <c r="N10" s="13">
        <v>30899</v>
      </c>
      <c r="O10" s="13" t="s">
        <v>349</v>
      </c>
      <c r="P10" s="13">
        <v>708670</v>
      </c>
      <c r="Q10" s="13" t="s">
        <v>350</v>
      </c>
      <c r="R10" s="13" t="s">
        <v>289</v>
      </c>
      <c r="S10" s="13" t="s">
        <v>351</v>
      </c>
      <c r="T10" s="13" t="s">
        <v>351</v>
      </c>
      <c r="U10" s="13" t="s">
        <v>290</v>
      </c>
      <c r="V10" s="13" t="s">
        <v>352</v>
      </c>
      <c r="W10" s="13">
        <v>541</v>
      </c>
      <c r="X10" s="13" t="s">
        <v>353</v>
      </c>
      <c r="Y10" s="13">
        <v>355244462</v>
      </c>
      <c r="Z10" s="13" t="s">
        <v>354</v>
      </c>
      <c r="AA10" s="13" t="s">
        <v>355</v>
      </c>
      <c r="AB10" s="15">
        <v>42000</v>
      </c>
      <c r="AC10" s="13" t="s">
        <v>328</v>
      </c>
      <c r="AD10" s="13">
        <v>24</v>
      </c>
      <c r="AE10" s="13" t="s">
        <v>294</v>
      </c>
      <c r="AF10" s="13" t="s">
        <v>295</v>
      </c>
      <c r="AG10" s="13" t="s">
        <v>356</v>
      </c>
      <c r="AH10" s="13" t="s">
        <v>297</v>
      </c>
      <c r="AI10" s="13" t="s">
        <v>357</v>
      </c>
      <c r="AJ10" s="15">
        <v>2240</v>
      </c>
      <c r="AK10" s="15">
        <v>2240</v>
      </c>
      <c r="AL10" s="13" t="s">
        <v>358</v>
      </c>
      <c r="AM10" s="15">
        <v>7242.73</v>
      </c>
      <c r="AN10" s="15">
        <v>3957.27</v>
      </c>
      <c r="AO10" s="15">
        <v>11200</v>
      </c>
      <c r="AP10" s="15">
        <v>34757.269999999997</v>
      </c>
      <c r="AQ10" s="15">
        <v>7693.73</v>
      </c>
      <c r="AR10" s="15">
        <v>42451</v>
      </c>
      <c r="AS10" s="15">
        <v>20412.04</v>
      </c>
      <c r="AT10" s="15">
        <v>6467.96</v>
      </c>
      <c r="AU10" s="15">
        <v>26880</v>
      </c>
      <c r="AV10" s="13">
        <v>17</v>
      </c>
      <c r="AW10" s="13" t="s">
        <v>300</v>
      </c>
      <c r="AX10" s="13" t="s">
        <v>307</v>
      </c>
      <c r="AY10" s="13" t="s">
        <v>300</v>
      </c>
      <c r="AZ10" s="13" t="s">
        <v>300</v>
      </c>
      <c r="BA10" s="13" t="s">
        <v>300</v>
      </c>
      <c r="BB10" s="13" t="s">
        <v>302</v>
      </c>
      <c r="BC10" s="13" t="s">
        <v>300</v>
      </c>
      <c r="BD10" s="13" t="s">
        <v>300</v>
      </c>
      <c r="BE10" s="15">
        <v>0</v>
      </c>
      <c r="BF10" s="13" t="s">
        <v>351</v>
      </c>
      <c r="BG10" s="13" t="s">
        <v>359</v>
      </c>
      <c r="BH10" s="23" t="s">
        <v>304</v>
      </c>
      <c r="BI10" s="14" t="s">
        <v>10</v>
      </c>
      <c r="BJ10" s="24">
        <v>45852</v>
      </c>
      <c r="BK10" s="12"/>
      <c r="BL10" s="14" t="s">
        <v>12</v>
      </c>
      <c r="BM10" s="26" t="s">
        <v>13</v>
      </c>
      <c r="BN10" s="27" t="s">
        <v>23</v>
      </c>
      <c r="BO10" s="12" t="s">
        <v>33</v>
      </c>
      <c r="BP10" s="12">
        <v>0</v>
      </c>
      <c r="BQ10" s="28"/>
      <c r="BR10" s="29" t="s">
        <v>360</v>
      </c>
    </row>
    <row r="11" spans="1:70" s="1" customFormat="1" ht="15" customHeight="1">
      <c r="A11" s="12">
        <v>7</v>
      </c>
      <c r="B11" s="13" t="s">
        <v>285</v>
      </c>
      <c r="C11" s="13" t="s">
        <v>130</v>
      </c>
      <c r="D11" s="13" t="s">
        <v>124</v>
      </c>
      <c r="E11" s="13" t="s">
        <v>123</v>
      </c>
      <c r="F11" s="13" t="s">
        <v>122</v>
      </c>
      <c r="G11" s="13" t="s">
        <v>120</v>
      </c>
      <c r="H11" s="13" t="s">
        <v>121</v>
      </c>
      <c r="I11" s="13">
        <v>21287</v>
      </c>
      <c r="J11" s="13" t="s">
        <v>322</v>
      </c>
      <c r="K11" s="13">
        <v>21287</v>
      </c>
      <c r="L11" s="13" t="s">
        <v>323</v>
      </c>
      <c r="M11" s="13" t="s">
        <v>324</v>
      </c>
      <c r="N11" s="13">
        <v>450284</v>
      </c>
      <c r="O11" s="13" t="s">
        <v>361</v>
      </c>
      <c r="P11" s="13">
        <v>694962</v>
      </c>
      <c r="Q11" s="13" t="s">
        <v>362</v>
      </c>
      <c r="R11" s="13" t="s">
        <v>289</v>
      </c>
      <c r="S11" s="13" t="s">
        <v>363</v>
      </c>
      <c r="T11" s="13" t="s">
        <v>363</v>
      </c>
      <c r="U11" s="13" t="s">
        <v>290</v>
      </c>
      <c r="V11" s="13" t="s">
        <v>291</v>
      </c>
      <c r="W11" s="13">
        <v>541</v>
      </c>
      <c r="X11" s="13" t="s">
        <v>292</v>
      </c>
      <c r="Y11" s="13">
        <v>353343832</v>
      </c>
      <c r="Z11" s="13" t="s">
        <v>364</v>
      </c>
      <c r="AA11" s="13" t="s">
        <v>365</v>
      </c>
      <c r="AB11" s="15">
        <v>42000</v>
      </c>
      <c r="AC11" s="13" t="s">
        <v>315</v>
      </c>
      <c r="AD11" s="13">
        <v>24</v>
      </c>
      <c r="AE11" s="13" t="s">
        <v>294</v>
      </c>
      <c r="AF11" s="13" t="s">
        <v>295</v>
      </c>
      <c r="AG11" s="13" t="s">
        <v>366</v>
      </c>
      <c r="AH11" s="13" t="s">
        <v>297</v>
      </c>
      <c r="AI11" s="13" t="s">
        <v>367</v>
      </c>
      <c r="AJ11" s="15">
        <v>2240</v>
      </c>
      <c r="AK11" s="15">
        <v>2240</v>
      </c>
      <c r="AL11" s="13" t="s">
        <v>368</v>
      </c>
      <c r="AM11" s="15">
        <v>24981.55</v>
      </c>
      <c r="AN11" s="15">
        <v>10858.45</v>
      </c>
      <c r="AO11" s="15">
        <v>35840</v>
      </c>
      <c r="AP11" s="15">
        <v>17018.45</v>
      </c>
      <c r="AQ11" s="15">
        <v>1701.55</v>
      </c>
      <c r="AR11" s="15">
        <v>18720</v>
      </c>
      <c r="AS11" s="15">
        <v>7775.86</v>
      </c>
      <c r="AT11" s="15">
        <v>1184.1400000000001</v>
      </c>
      <c r="AU11" s="15">
        <v>8960</v>
      </c>
      <c r="AV11" s="13">
        <v>20</v>
      </c>
      <c r="AW11" s="13" t="s">
        <v>300</v>
      </c>
      <c r="AX11" s="13" t="s">
        <v>332</v>
      </c>
      <c r="AY11" s="13" t="s">
        <v>300</v>
      </c>
      <c r="AZ11" s="13" t="s">
        <v>300</v>
      </c>
      <c r="BA11" s="13" t="s">
        <v>300</v>
      </c>
      <c r="BB11" s="13" t="s">
        <v>302</v>
      </c>
      <c r="BC11" s="13" t="s">
        <v>300</v>
      </c>
      <c r="BD11" s="13" t="s">
        <v>300</v>
      </c>
      <c r="BE11" s="15">
        <v>0</v>
      </c>
      <c r="BF11" s="13" t="s">
        <v>363</v>
      </c>
      <c r="BG11" s="13" t="s">
        <v>369</v>
      </c>
      <c r="BH11" s="23" t="s">
        <v>304</v>
      </c>
      <c r="BI11" s="14" t="s">
        <v>10</v>
      </c>
      <c r="BJ11" s="24">
        <v>45852</v>
      </c>
      <c r="BK11" s="12"/>
      <c r="BL11" s="14" t="s">
        <v>12</v>
      </c>
      <c r="BM11" s="26" t="s">
        <v>13</v>
      </c>
      <c r="BN11" s="27" t="s">
        <v>23</v>
      </c>
      <c r="BO11" s="12" t="s">
        <v>33</v>
      </c>
      <c r="BP11" s="12">
        <v>0</v>
      </c>
      <c r="BQ11" s="28"/>
      <c r="BR11" s="29" t="s">
        <v>370</v>
      </c>
    </row>
    <row r="12" spans="1:70" s="1" customFormat="1" ht="15" customHeight="1">
      <c r="A12" s="12">
        <v>8</v>
      </c>
      <c r="B12" s="13" t="s">
        <v>285</v>
      </c>
      <c r="C12" s="13" t="s">
        <v>130</v>
      </c>
      <c r="D12" s="13" t="s">
        <v>124</v>
      </c>
      <c r="E12" s="13" t="s">
        <v>123</v>
      </c>
      <c r="F12" s="13" t="s">
        <v>122</v>
      </c>
      <c r="G12" s="13" t="s">
        <v>120</v>
      </c>
      <c r="H12" s="13" t="s">
        <v>121</v>
      </c>
      <c r="I12" s="13">
        <v>21280</v>
      </c>
      <c r="J12" s="13" t="s">
        <v>334</v>
      </c>
      <c r="K12" s="13">
        <v>21280</v>
      </c>
      <c r="L12" s="13" t="s">
        <v>174</v>
      </c>
      <c r="M12" s="13" t="s">
        <v>335</v>
      </c>
      <c r="N12" s="13">
        <v>405018</v>
      </c>
      <c r="O12" s="13" t="s">
        <v>336</v>
      </c>
      <c r="P12" s="13">
        <v>610534</v>
      </c>
      <c r="Q12" s="13" t="s">
        <v>337</v>
      </c>
      <c r="R12" s="13" t="s">
        <v>289</v>
      </c>
      <c r="S12" s="13" t="s">
        <v>371</v>
      </c>
      <c r="T12" s="13" t="s">
        <v>371</v>
      </c>
      <c r="U12" s="13" t="s">
        <v>290</v>
      </c>
      <c r="V12" s="13" t="s">
        <v>291</v>
      </c>
      <c r="W12" s="13">
        <v>541</v>
      </c>
      <c r="X12" s="13" t="s">
        <v>292</v>
      </c>
      <c r="Y12" s="13">
        <v>352311465</v>
      </c>
      <c r="Z12" s="13" t="s">
        <v>372</v>
      </c>
      <c r="AA12" s="13" t="s">
        <v>373</v>
      </c>
      <c r="AB12" s="15">
        <v>42000</v>
      </c>
      <c r="AC12" s="13" t="s">
        <v>342</v>
      </c>
      <c r="AD12" s="13">
        <v>24</v>
      </c>
      <c r="AE12" s="13" t="s">
        <v>294</v>
      </c>
      <c r="AF12" s="13" t="s">
        <v>295</v>
      </c>
      <c r="AG12" s="13" t="s">
        <v>374</v>
      </c>
      <c r="AH12" s="13" t="s">
        <v>297</v>
      </c>
      <c r="AI12" s="13" t="s">
        <v>375</v>
      </c>
      <c r="AJ12" s="15">
        <v>2240</v>
      </c>
      <c r="AK12" s="15">
        <v>2240</v>
      </c>
      <c r="AL12" s="13" t="s">
        <v>376</v>
      </c>
      <c r="AM12" s="15">
        <v>33455.040000000001</v>
      </c>
      <c r="AN12" s="15">
        <v>12004.96</v>
      </c>
      <c r="AO12" s="15">
        <v>45460</v>
      </c>
      <c r="AP12" s="15">
        <v>8544.9599999999991</v>
      </c>
      <c r="AQ12" s="15">
        <v>307.04000000000002</v>
      </c>
      <c r="AR12" s="15">
        <v>8852</v>
      </c>
      <c r="AS12" s="15">
        <v>5811.98</v>
      </c>
      <c r="AT12" s="15">
        <v>248.02</v>
      </c>
      <c r="AU12" s="15">
        <v>6060</v>
      </c>
      <c r="AV12" s="13">
        <v>23</v>
      </c>
      <c r="AW12" s="13" t="s">
        <v>300</v>
      </c>
      <c r="AX12" s="13" t="s">
        <v>301</v>
      </c>
      <c r="AY12" s="13" t="s">
        <v>300</v>
      </c>
      <c r="AZ12" s="13" t="s">
        <v>300</v>
      </c>
      <c r="BA12" s="13" t="s">
        <v>300</v>
      </c>
      <c r="BB12" s="13" t="s">
        <v>302</v>
      </c>
      <c r="BC12" s="13" t="s">
        <v>300</v>
      </c>
      <c r="BD12" s="13" t="s">
        <v>300</v>
      </c>
      <c r="BE12" s="15">
        <v>0</v>
      </c>
      <c r="BF12" s="13" t="s">
        <v>371</v>
      </c>
      <c r="BG12" s="13" t="s">
        <v>377</v>
      </c>
      <c r="BH12" s="23" t="s">
        <v>304</v>
      </c>
      <c r="BI12" s="14" t="s">
        <v>10</v>
      </c>
      <c r="BJ12" s="24">
        <v>45852</v>
      </c>
      <c r="BK12" s="12"/>
      <c r="BL12" s="14" t="s">
        <v>20</v>
      </c>
      <c r="BM12" s="26" t="s">
        <v>21</v>
      </c>
      <c r="BN12" s="27" t="s">
        <v>23</v>
      </c>
      <c r="BO12" s="12" t="s">
        <v>33</v>
      </c>
      <c r="BP12" s="12">
        <v>0</v>
      </c>
      <c r="BQ12" s="28"/>
      <c r="BR12" s="30" t="s">
        <v>378</v>
      </c>
    </row>
    <row r="13" spans="1:70" s="1" customFormat="1" ht="15" customHeight="1">
      <c r="A13" s="12">
        <v>9</v>
      </c>
      <c r="B13" s="13" t="s">
        <v>285</v>
      </c>
      <c r="C13" s="13" t="s">
        <v>130</v>
      </c>
      <c r="D13" s="13" t="s">
        <v>124</v>
      </c>
      <c r="E13" s="13" t="s">
        <v>123</v>
      </c>
      <c r="F13" s="13" t="s">
        <v>122</v>
      </c>
      <c r="G13" s="13" t="s">
        <v>120</v>
      </c>
      <c r="H13" s="13" t="s">
        <v>121</v>
      </c>
      <c r="I13" s="13">
        <v>21280</v>
      </c>
      <c r="J13" s="13" t="s">
        <v>334</v>
      </c>
      <c r="K13" s="13">
        <v>21280</v>
      </c>
      <c r="L13" s="13" t="s">
        <v>174</v>
      </c>
      <c r="M13" s="13" t="s">
        <v>335</v>
      </c>
      <c r="N13" s="13">
        <v>405018</v>
      </c>
      <c r="O13" s="13" t="s">
        <v>336</v>
      </c>
      <c r="P13" s="13">
        <v>610534</v>
      </c>
      <c r="Q13" s="13" t="s">
        <v>337</v>
      </c>
      <c r="R13" s="13" t="s">
        <v>289</v>
      </c>
      <c r="S13" s="13" t="s">
        <v>379</v>
      </c>
      <c r="T13" s="13" t="s">
        <v>379</v>
      </c>
      <c r="U13" s="13" t="s">
        <v>290</v>
      </c>
      <c r="V13" s="13" t="s">
        <v>291</v>
      </c>
      <c r="W13" s="13">
        <v>541</v>
      </c>
      <c r="X13" s="13" t="s">
        <v>292</v>
      </c>
      <c r="Y13" s="13">
        <v>352313728</v>
      </c>
      <c r="Z13" s="13" t="s">
        <v>380</v>
      </c>
      <c r="AA13" s="13" t="s">
        <v>373</v>
      </c>
      <c r="AB13" s="15">
        <v>42000</v>
      </c>
      <c r="AC13" s="13" t="s">
        <v>342</v>
      </c>
      <c r="AD13" s="13">
        <v>24</v>
      </c>
      <c r="AE13" s="13" t="s">
        <v>294</v>
      </c>
      <c r="AF13" s="13" t="s">
        <v>295</v>
      </c>
      <c r="AG13" s="13" t="s">
        <v>374</v>
      </c>
      <c r="AH13" s="13" t="s">
        <v>297</v>
      </c>
      <c r="AI13" s="13" t="s">
        <v>375</v>
      </c>
      <c r="AJ13" s="15">
        <v>2240</v>
      </c>
      <c r="AK13" s="15">
        <v>2240</v>
      </c>
      <c r="AL13" s="13" t="s">
        <v>376</v>
      </c>
      <c r="AM13" s="15">
        <v>37127.15</v>
      </c>
      <c r="AN13" s="15">
        <v>12152.85</v>
      </c>
      <c r="AO13" s="15">
        <v>49280</v>
      </c>
      <c r="AP13" s="15">
        <v>4872.8500000000004</v>
      </c>
      <c r="AQ13" s="15">
        <v>159.15</v>
      </c>
      <c r="AR13" s="15">
        <v>5032</v>
      </c>
      <c r="AS13" s="15">
        <v>2139.87</v>
      </c>
      <c r="AT13" s="15">
        <v>100.13</v>
      </c>
      <c r="AU13" s="15">
        <v>2240</v>
      </c>
      <c r="AV13" s="13">
        <v>23</v>
      </c>
      <c r="AW13" s="13" t="s">
        <v>300</v>
      </c>
      <c r="AX13" s="13" t="s">
        <v>381</v>
      </c>
      <c r="AY13" s="13" t="s">
        <v>300</v>
      </c>
      <c r="AZ13" s="13" t="s">
        <v>300</v>
      </c>
      <c r="BA13" s="13" t="s">
        <v>300</v>
      </c>
      <c r="BB13" s="13" t="s">
        <v>302</v>
      </c>
      <c r="BC13" s="13" t="s">
        <v>300</v>
      </c>
      <c r="BD13" s="13" t="s">
        <v>300</v>
      </c>
      <c r="BE13" s="15">
        <v>0</v>
      </c>
      <c r="BF13" s="13" t="s">
        <v>379</v>
      </c>
      <c r="BG13" s="13" t="s">
        <v>382</v>
      </c>
      <c r="BH13" s="23" t="s">
        <v>304</v>
      </c>
      <c r="BI13" s="14" t="s">
        <v>10</v>
      </c>
      <c r="BJ13" s="24">
        <v>45852</v>
      </c>
      <c r="BK13" s="12"/>
      <c r="BL13" s="14" t="s">
        <v>20</v>
      </c>
      <c r="BM13" s="26" t="s">
        <v>21</v>
      </c>
      <c r="BN13" s="27" t="s">
        <v>23</v>
      </c>
      <c r="BO13" s="12" t="s">
        <v>33</v>
      </c>
      <c r="BP13" s="12">
        <v>0</v>
      </c>
      <c r="BQ13" s="28"/>
      <c r="BR13" s="30" t="s">
        <v>378</v>
      </c>
    </row>
    <row r="14" spans="1:70" s="1" customFormat="1" ht="15" customHeight="1">
      <c r="A14" s="12">
        <v>10</v>
      </c>
      <c r="B14" s="13" t="s">
        <v>285</v>
      </c>
      <c r="C14" s="13" t="s">
        <v>130</v>
      </c>
      <c r="D14" s="13" t="s">
        <v>124</v>
      </c>
      <c r="E14" s="13" t="s">
        <v>123</v>
      </c>
      <c r="F14" s="13" t="s">
        <v>122</v>
      </c>
      <c r="G14" s="13" t="s">
        <v>120</v>
      </c>
      <c r="H14" s="13" t="s">
        <v>121</v>
      </c>
      <c r="I14" s="13">
        <v>21280</v>
      </c>
      <c r="J14" s="13" t="s">
        <v>334</v>
      </c>
      <c r="K14" s="13">
        <v>21280</v>
      </c>
      <c r="L14" s="13" t="s">
        <v>174</v>
      </c>
      <c r="M14" s="13" t="s">
        <v>335</v>
      </c>
      <c r="N14" s="13">
        <v>405018</v>
      </c>
      <c r="O14" s="13" t="s">
        <v>336</v>
      </c>
      <c r="P14" s="13">
        <v>610534</v>
      </c>
      <c r="Q14" s="13" t="s">
        <v>337</v>
      </c>
      <c r="R14" s="13" t="s">
        <v>289</v>
      </c>
      <c r="S14" s="13" t="s">
        <v>383</v>
      </c>
      <c r="T14" s="13" t="s">
        <v>383</v>
      </c>
      <c r="U14" s="13" t="s">
        <v>290</v>
      </c>
      <c r="V14" s="13" t="s">
        <v>291</v>
      </c>
      <c r="W14" s="13">
        <v>541</v>
      </c>
      <c r="X14" s="13" t="s">
        <v>292</v>
      </c>
      <c r="Y14" s="13">
        <v>352717028</v>
      </c>
      <c r="Z14" s="13" t="s">
        <v>384</v>
      </c>
      <c r="AA14" s="13" t="s">
        <v>385</v>
      </c>
      <c r="AB14" s="15">
        <v>42000</v>
      </c>
      <c r="AC14" s="13" t="s">
        <v>342</v>
      </c>
      <c r="AD14" s="13">
        <v>24</v>
      </c>
      <c r="AE14" s="13" t="s">
        <v>294</v>
      </c>
      <c r="AF14" s="13" t="s">
        <v>295</v>
      </c>
      <c r="AG14" s="13" t="s">
        <v>386</v>
      </c>
      <c r="AH14" s="13" t="s">
        <v>297</v>
      </c>
      <c r="AI14" s="13" t="s">
        <v>387</v>
      </c>
      <c r="AJ14" s="15">
        <v>2240</v>
      </c>
      <c r="AK14" s="15">
        <v>2240</v>
      </c>
      <c r="AL14" s="13" t="s">
        <v>388</v>
      </c>
      <c r="AM14" s="15">
        <v>29029.43</v>
      </c>
      <c r="AN14" s="15">
        <v>11290.57</v>
      </c>
      <c r="AO14" s="15">
        <v>40320</v>
      </c>
      <c r="AP14" s="15">
        <v>12970.57</v>
      </c>
      <c r="AQ14" s="15">
        <v>996.43</v>
      </c>
      <c r="AR14" s="15">
        <v>13967</v>
      </c>
      <c r="AS14" s="15">
        <v>8124.85</v>
      </c>
      <c r="AT14" s="15">
        <v>835.15</v>
      </c>
      <c r="AU14" s="15">
        <v>8960</v>
      </c>
      <c r="AV14" s="13">
        <v>22</v>
      </c>
      <c r="AW14" s="13" t="s">
        <v>300</v>
      </c>
      <c r="AX14" s="13" t="s">
        <v>332</v>
      </c>
      <c r="AY14" s="13" t="s">
        <v>300</v>
      </c>
      <c r="AZ14" s="13" t="s">
        <v>300</v>
      </c>
      <c r="BA14" s="13" t="s">
        <v>300</v>
      </c>
      <c r="BB14" s="13" t="s">
        <v>302</v>
      </c>
      <c r="BC14" s="13" t="s">
        <v>300</v>
      </c>
      <c r="BD14" s="13" t="s">
        <v>300</v>
      </c>
      <c r="BE14" s="15">
        <v>0</v>
      </c>
      <c r="BF14" s="13" t="s">
        <v>383</v>
      </c>
      <c r="BG14" s="13" t="s">
        <v>389</v>
      </c>
      <c r="BH14" s="23" t="s">
        <v>304</v>
      </c>
      <c r="BI14" s="14" t="s">
        <v>10</v>
      </c>
      <c r="BJ14" s="24">
        <v>45852</v>
      </c>
      <c r="BK14" s="12"/>
      <c r="BL14" s="14" t="s">
        <v>20</v>
      </c>
      <c r="BM14" s="26" t="s">
        <v>21</v>
      </c>
      <c r="BN14" s="27" t="s">
        <v>23</v>
      </c>
      <c r="BO14" s="12" t="s">
        <v>33</v>
      </c>
      <c r="BP14" s="12">
        <v>0</v>
      </c>
      <c r="BQ14" s="28"/>
      <c r="BR14" s="30" t="s">
        <v>378</v>
      </c>
    </row>
    <row r="15" spans="1:70" s="1" customFormat="1" ht="15" customHeight="1">
      <c r="A15" s="12">
        <v>11</v>
      </c>
      <c r="B15" s="13" t="s">
        <v>285</v>
      </c>
      <c r="C15" s="13" t="s">
        <v>130</v>
      </c>
      <c r="D15" s="13" t="s">
        <v>124</v>
      </c>
      <c r="E15" s="13" t="s">
        <v>123</v>
      </c>
      <c r="F15" s="13" t="s">
        <v>122</v>
      </c>
      <c r="G15" s="13" t="s">
        <v>120</v>
      </c>
      <c r="H15" s="13" t="s">
        <v>121</v>
      </c>
      <c r="I15" s="13">
        <v>21280</v>
      </c>
      <c r="J15" s="13" t="s">
        <v>334</v>
      </c>
      <c r="K15" s="13">
        <v>21280</v>
      </c>
      <c r="L15" s="13" t="s">
        <v>174</v>
      </c>
      <c r="M15" s="13" t="s">
        <v>335</v>
      </c>
      <c r="N15" s="13">
        <v>405018</v>
      </c>
      <c r="O15" s="13" t="s">
        <v>336</v>
      </c>
      <c r="P15" s="13">
        <v>610534</v>
      </c>
      <c r="Q15" s="13" t="s">
        <v>337</v>
      </c>
      <c r="R15" s="13" t="s">
        <v>289</v>
      </c>
      <c r="S15" s="13" t="s">
        <v>390</v>
      </c>
      <c r="T15" s="13" t="s">
        <v>390</v>
      </c>
      <c r="U15" s="13" t="s">
        <v>290</v>
      </c>
      <c r="V15" s="13" t="s">
        <v>291</v>
      </c>
      <c r="W15" s="13">
        <v>541</v>
      </c>
      <c r="X15" s="13" t="s">
        <v>292</v>
      </c>
      <c r="Y15" s="13">
        <v>354439695</v>
      </c>
      <c r="Z15" s="13" t="s">
        <v>391</v>
      </c>
      <c r="AA15" s="13" t="s">
        <v>392</v>
      </c>
      <c r="AB15" s="15">
        <v>42000</v>
      </c>
      <c r="AC15" s="13" t="s">
        <v>342</v>
      </c>
      <c r="AD15" s="13">
        <v>24</v>
      </c>
      <c r="AE15" s="13" t="s">
        <v>294</v>
      </c>
      <c r="AF15" s="13" t="s">
        <v>295</v>
      </c>
      <c r="AG15" s="13" t="s">
        <v>393</v>
      </c>
      <c r="AH15" s="13" t="s">
        <v>297</v>
      </c>
      <c r="AI15" s="13" t="s">
        <v>394</v>
      </c>
      <c r="AJ15" s="15">
        <v>2240</v>
      </c>
      <c r="AK15" s="15">
        <v>2240</v>
      </c>
      <c r="AL15" s="13" t="s">
        <v>395</v>
      </c>
      <c r="AM15" s="15">
        <v>25456.66</v>
      </c>
      <c r="AN15" s="15">
        <v>10383.34</v>
      </c>
      <c r="AO15" s="15">
        <v>35840</v>
      </c>
      <c r="AP15" s="15">
        <v>16543.34</v>
      </c>
      <c r="AQ15" s="15">
        <v>1617.66</v>
      </c>
      <c r="AR15" s="15">
        <v>18161</v>
      </c>
      <c r="AS15" s="15">
        <v>3827.62</v>
      </c>
      <c r="AT15" s="15">
        <v>652.38</v>
      </c>
      <c r="AU15" s="15">
        <v>4480</v>
      </c>
      <c r="AV15" s="13">
        <v>18</v>
      </c>
      <c r="AW15" s="13" t="s">
        <v>300</v>
      </c>
      <c r="AX15" s="13" t="s">
        <v>319</v>
      </c>
      <c r="AY15" s="13" t="s">
        <v>300</v>
      </c>
      <c r="AZ15" s="13" t="s">
        <v>300</v>
      </c>
      <c r="BA15" s="13" t="s">
        <v>300</v>
      </c>
      <c r="BB15" s="13" t="s">
        <v>302</v>
      </c>
      <c r="BC15" s="13" t="s">
        <v>300</v>
      </c>
      <c r="BD15" s="13" t="s">
        <v>300</v>
      </c>
      <c r="BE15" s="15">
        <v>0</v>
      </c>
      <c r="BF15" s="13" t="s">
        <v>390</v>
      </c>
      <c r="BG15" s="13" t="s">
        <v>396</v>
      </c>
      <c r="BH15" s="23" t="s">
        <v>304</v>
      </c>
      <c r="BI15" s="14" t="s">
        <v>10</v>
      </c>
      <c r="BJ15" s="24">
        <v>45852</v>
      </c>
      <c r="BK15" s="12"/>
      <c r="BL15" s="14" t="s">
        <v>12</v>
      </c>
      <c r="BM15" s="26" t="s">
        <v>13</v>
      </c>
      <c r="BN15" s="27" t="s">
        <v>15</v>
      </c>
      <c r="BO15" s="12" t="s">
        <v>33</v>
      </c>
      <c r="BP15" s="12">
        <v>0</v>
      </c>
      <c r="BQ15" s="28"/>
      <c r="BR15" s="30" t="s">
        <v>378</v>
      </c>
    </row>
    <row r="16" spans="1:70" s="1" customFormat="1" ht="15" customHeight="1">
      <c r="A16" s="12">
        <v>12</v>
      </c>
      <c r="B16" s="13" t="s">
        <v>285</v>
      </c>
      <c r="C16" s="13" t="s">
        <v>130</v>
      </c>
      <c r="D16" s="13" t="s">
        <v>124</v>
      </c>
      <c r="E16" s="13" t="s">
        <v>123</v>
      </c>
      <c r="F16" s="13" t="s">
        <v>122</v>
      </c>
      <c r="G16" s="13" t="s">
        <v>120</v>
      </c>
      <c r="H16" s="13" t="s">
        <v>121</v>
      </c>
      <c r="I16" s="13">
        <v>21287</v>
      </c>
      <c r="J16" s="13" t="s">
        <v>322</v>
      </c>
      <c r="K16" s="13">
        <v>21287</v>
      </c>
      <c r="L16" s="13" t="s">
        <v>174</v>
      </c>
      <c r="M16" s="13" t="s">
        <v>335</v>
      </c>
      <c r="N16" s="13">
        <v>30900</v>
      </c>
      <c r="O16" s="13" t="s">
        <v>397</v>
      </c>
      <c r="P16" s="13">
        <v>520651</v>
      </c>
      <c r="Q16" s="13" t="s">
        <v>398</v>
      </c>
      <c r="R16" s="13" t="s">
        <v>289</v>
      </c>
      <c r="S16" s="13" t="s">
        <v>399</v>
      </c>
      <c r="T16" s="13" t="s">
        <v>399</v>
      </c>
      <c r="U16" s="13" t="s">
        <v>290</v>
      </c>
      <c r="V16" s="13" t="s">
        <v>291</v>
      </c>
      <c r="W16" s="13">
        <v>541</v>
      </c>
      <c r="X16" s="13" t="s">
        <v>353</v>
      </c>
      <c r="Y16" s="13">
        <v>350648608</v>
      </c>
      <c r="Z16" s="13" t="s">
        <v>400</v>
      </c>
      <c r="AA16" s="13" t="s">
        <v>401</v>
      </c>
      <c r="AB16" s="15">
        <v>41952</v>
      </c>
      <c r="AC16" s="13" t="s">
        <v>328</v>
      </c>
      <c r="AD16" s="13">
        <v>24</v>
      </c>
      <c r="AE16" s="13" t="s">
        <v>294</v>
      </c>
      <c r="AF16" s="13" t="s">
        <v>402</v>
      </c>
      <c r="AG16" s="13" t="s">
        <v>403</v>
      </c>
      <c r="AH16" s="13" t="s">
        <v>297</v>
      </c>
      <c r="AI16" s="13" t="s">
        <v>404</v>
      </c>
      <c r="AJ16" s="15">
        <v>2687</v>
      </c>
      <c r="AK16" s="15">
        <v>2250</v>
      </c>
      <c r="AL16" s="13" t="s">
        <v>405</v>
      </c>
      <c r="AM16" s="15">
        <v>37587.019999999997</v>
      </c>
      <c r="AN16" s="15">
        <v>12349.98</v>
      </c>
      <c r="AO16" s="15">
        <v>49937</v>
      </c>
      <c r="AP16" s="15">
        <v>4364.9799999999996</v>
      </c>
      <c r="AQ16" s="15">
        <v>135.02000000000001</v>
      </c>
      <c r="AR16" s="15">
        <v>4500</v>
      </c>
      <c r="AS16" s="15">
        <v>4364.9799999999996</v>
      </c>
      <c r="AT16" s="15">
        <v>135.02000000000001</v>
      </c>
      <c r="AU16" s="15">
        <v>4500</v>
      </c>
      <c r="AV16" s="13">
        <v>28</v>
      </c>
      <c r="AW16" s="13" t="s">
        <v>300</v>
      </c>
      <c r="AX16" s="13" t="s">
        <v>406</v>
      </c>
      <c r="AY16" s="13" t="s">
        <v>300</v>
      </c>
      <c r="AZ16" s="13" t="s">
        <v>300</v>
      </c>
      <c r="BA16" s="13" t="s">
        <v>300</v>
      </c>
      <c r="BB16" s="13" t="s">
        <v>302</v>
      </c>
      <c r="BC16" s="13" t="s">
        <v>300</v>
      </c>
      <c r="BD16" s="13" t="s">
        <v>300</v>
      </c>
      <c r="BE16" s="15">
        <v>0</v>
      </c>
      <c r="BF16" s="13" t="s">
        <v>399</v>
      </c>
      <c r="BG16" s="13" t="s">
        <v>407</v>
      </c>
      <c r="BH16" s="23" t="s">
        <v>304</v>
      </c>
      <c r="BI16" s="14" t="s">
        <v>10</v>
      </c>
      <c r="BJ16" s="24">
        <v>45853</v>
      </c>
      <c r="BK16" s="12"/>
      <c r="BL16" s="14" t="s">
        <v>20</v>
      </c>
      <c r="BM16" s="26" t="s">
        <v>30</v>
      </c>
      <c r="BN16" s="27" t="s">
        <v>23</v>
      </c>
      <c r="BO16" s="12" t="s">
        <v>33</v>
      </c>
      <c r="BP16" s="12">
        <v>0</v>
      </c>
      <c r="BQ16" s="28"/>
      <c r="BR16" s="29" t="s">
        <v>408</v>
      </c>
    </row>
    <row r="17" spans="1:70" s="1" customFormat="1" ht="15" customHeight="1">
      <c r="A17" s="12">
        <v>13</v>
      </c>
      <c r="B17" s="13" t="s">
        <v>285</v>
      </c>
      <c r="C17" s="13" t="s">
        <v>130</v>
      </c>
      <c r="D17" s="13" t="s">
        <v>124</v>
      </c>
      <c r="E17" s="13" t="s">
        <v>123</v>
      </c>
      <c r="F17" s="13" t="s">
        <v>122</v>
      </c>
      <c r="G17" s="13" t="s">
        <v>120</v>
      </c>
      <c r="H17" s="13" t="s">
        <v>121</v>
      </c>
      <c r="I17" s="13">
        <v>21287</v>
      </c>
      <c r="J17" s="13" t="s">
        <v>322</v>
      </c>
      <c r="K17" s="13">
        <v>21287</v>
      </c>
      <c r="L17" s="13" t="s">
        <v>174</v>
      </c>
      <c r="M17" s="13" t="s">
        <v>335</v>
      </c>
      <c r="N17" s="13">
        <v>420016</v>
      </c>
      <c r="O17" s="13" t="s">
        <v>409</v>
      </c>
      <c r="P17" s="13">
        <v>647704</v>
      </c>
      <c r="Q17" s="13" t="s">
        <v>410</v>
      </c>
      <c r="R17" s="13" t="s">
        <v>289</v>
      </c>
      <c r="S17" s="13" t="s">
        <v>411</v>
      </c>
      <c r="T17" s="13" t="s">
        <v>411</v>
      </c>
      <c r="U17" s="13" t="s">
        <v>326</v>
      </c>
      <c r="V17" s="13" t="s">
        <v>291</v>
      </c>
      <c r="W17" s="13">
        <v>541</v>
      </c>
      <c r="X17" s="13" t="s">
        <v>353</v>
      </c>
      <c r="Y17" s="13">
        <v>352329212</v>
      </c>
      <c r="Z17" s="13" t="s">
        <v>412</v>
      </c>
      <c r="AA17" s="13" t="s">
        <v>373</v>
      </c>
      <c r="AB17" s="15">
        <v>42000</v>
      </c>
      <c r="AC17" s="13" t="s">
        <v>413</v>
      </c>
      <c r="AD17" s="13">
        <v>24</v>
      </c>
      <c r="AE17" s="13" t="s">
        <v>294</v>
      </c>
      <c r="AF17" s="13" t="s">
        <v>295</v>
      </c>
      <c r="AG17" s="13" t="s">
        <v>374</v>
      </c>
      <c r="AH17" s="13" t="s">
        <v>297</v>
      </c>
      <c r="AI17" s="13" t="s">
        <v>414</v>
      </c>
      <c r="AJ17" s="15">
        <v>2240</v>
      </c>
      <c r="AK17" s="15">
        <v>2240</v>
      </c>
      <c r="AL17" s="13" t="s">
        <v>415</v>
      </c>
      <c r="AM17" s="15">
        <v>32895.21</v>
      </c>
      <c r="AN17" s="15">
        <v>11904.79</v>
      </c>
      <c r="AO17" s="15">
        <v>44800</v>
      </c>
      <c r="AP17" s="15">
        <v>9104.7900000000009</v>
      </c>
      <c r="AQ17" s="15">
        <v>499.21</v>
      </c>
      <c r="AR17" s="15">
        <v>9604</v>
      </c>
      <c r="AS17" s="15">
        <v>6281.24</v>
      </c>
      <c r="AT17" s="15">
        <v>438.76</v>
      </c>
      <c r="AU17" s="15">
        <v>6720</v>
      </c>
      <c r="AV17" s="13">
        <v>23</v>
      </c>
      <c r="AW17" s="13" t="s">
        <v>300</v>
      </c>
      <c r="AX17" s="13" t="s">
        <v>301</v>
      </c>
      <c r="AY17" s="13" t="s">
        <v>300</v>
      </c>
      <c r="AZ17" s="13" t="s">
        <v>300</v>
      </c>
      <c r="BA17" s="13" t="s">
        <v>300</v>
      </c>
      <c r="BB17" s="13" t="s">
        <v>302</v>
      </c>
      <c r="BC17" s="13" t="s">
        <v>300</v>
      </c>
      <c r="BD17" s="13" t="s">
        <v>300</v>
      </c>
      <c r="BE17" s="15">
        <v>0</v>
      </c>
      <c r="BF17" s="13" t="s">
        <v>411</v>
      </c>
      <c r="BG17" s="13" t="s">
        <v>416</v>
      </c>
      <c r="BH17" s="23" t="s">
        <v>304</v>
      </c>
      <c r="BI17" s="14" t="s">
        <v>10</v>
      </c>
      <c r="BJ17" s="24">
        <v>45853</v>
      </c>
      <c r="BK17" s="12"/>
      <c r="BL17" s="14" t="s">
        <v>20</v>
      </c>
      <c r="BM17" s="26" t="s">
        <v>21</v>
      </c>
      <c r="BN17" s="27" t="s">
        <v>23</v>
      </c>
      <c r="BO17" s="12" t="s">
        <v>33</v>
      </c>
      <c r="BP17" s="12">
        <v>0</v>
      </c>
      <c r="BQ17" s="28"/>
      <c r="BR17" s="29" t="s">
        <v>417</v>
      </c>
    </row>
    <row r="18" spans="1:70" s="1" customFormat="1" ht="15" customHeight="1">
      <c r="A18" s="12">
        <v>14</v>
      </c>
      <c r="B18" s="13" t="s">
        <v>285</v>
      </c>
      <c r="C18" s="13" t="s">
        <v>130</v>
      </c>
      <c r="D18" s="13" t="s">
        <v>124</v>
      </c>
      <c r="E18" s="13" t="s">
        <v>123</v>
      </c>
      <c r="F18" s="13" t="s">
        <v>122</v>
      </c>
      <c r="G18" s="13" t="s">
        <v>120</v>
      </c>
      <c r="H18" s="13" t="s">
        <v>121</v>
      </c>
      <c r="I18" s="13">
        <v>180153</v>
      </c>
      <c r="J18" s="13" t="s">
        <v>418</v>
      </c>
      <c r="K18" s="13">
        <v>180153</v>
      </c>
      <c r="L18" s="13" t="s">
        <v>419</v>
      </c>
      <c r="M18" s="13" t="s">
        <v>420</v>
      </c>
      <c r="N18" s="13">
        <v>30843</v>
      </c>
      <c r="O18" s="13" t="s">
        <v>421</v>
      </c>
      <c r="P18" s="13">
        <v>751990</v>
      </c>
      <c r="Q18" s="13" t="s">
        <v>422</v>
      </c>
      <c r="R18" s="13" t="s">
        <v>289</v>
      </c>
      <c r="S18" s="13" t="s">
        <v>423</v>
      </c>
      <c r="T18" s="13" t="s">
        <v>423</v>
      </c>
      <c r="U18" s="13" t="s">
        <v>424</v>
      </c>
      <c r="V18" s="13" t="s">
        <v>291</v>
      </c>
      <c r="W18" s="13">
        <v>541</v>
      </c>
      <c r="X18" s="13" t="s">
        <v>353</v>
      </c>
      <c r="Y18" s="13">
        <v>352595085</v>
      </c>
      <c r="Z18" s="13" t="s">
        <v>425</v>
      </c>
      <c r="AA18" s="13" t="s">
        <v>426</v>
      </c>
      <c r="AB18" s="15">
        <v>42000</v>
      </c>
      <c r="AC18" s="13" t="s">
        <v>427</v>
      </c>
      <c r="AD18" s="13">
        <v>24</v>
      </c>
      <c r="AE18" s="13" t="s">
        <v>294</v>
      </c>
      <c r="AF18" s="13" t="s">
        <v>295</v>
      </c>
      <c r="AG18" s="13" t="s">
        <v>428</v>
      </c>
      <c r="AH18" s="13" t="s">
        <v>297</v>
      </c>
      <c r="AI18" s="13" t="s">
        <v>429</v>
      </c>
      <c r="AJ18" s="15">
        <v>2240</v>
      </c>
      <c r="AK18" s="15">
        <v>2240</v>
      </c>
      <c r="AL18" s="13" t="s">
        <v>430</v>
      </c>
      <c r="AM18" s="15">
        <v>30660.33</v>
      </c>
      <c r="AN18" s="15">
        <v>11899.67</v>
      </c>
      <c r="AO18" s="15">
        <v>42560</v>
      </c>
      <c r="AP18" s="15">
        <v>11339.67</v>
      </c>
      <c r="AQ18" s="15">
        <v>757.33</v>
      </c>
      <c r="AR18" s="15">
        <v>12097</v>
      </c>
      <c r="AS18" s="15">
        <v>6139.02</v>
      </c>
      <c r="AT18" s="15">
        <v>580.98</v>
      </c>
      <c r="AU18" s="15">
        <v>6720</v>
      </c>
      <c r="AV18" s="13">
        <v>22</v>
      </c>
      <c r="AW18" s="13" t="s">
        <v>300</v>
      </c>
      <c r="AX18" s="13" t="s">
        <v>301</v>
      </c>
      <c r="AY18" s="13" t="s">
        <v>300</v>
      </c>
      <c r="AZ18" s="13" t="s">
        <v>300</v>
      </c>
      <c r="BA18" s="13" t="s">
        <v>300</v>
      </c>
      <c r="BB18" s="13" t="s">
        <v>302</v>
      </c>
      <c r="BC18" s="13" t="s">
        <v>300</v>
      </c>
      <c r="BD18" s="13" t="s">
        <v>300</v>
      </c>
      <c r="BE18" s="15">
        <v>0</v>
      </c>
      <c r="BF18" s="13" t="s">
        <v>423</v>
      </c>
      <c r="BG18" s="13" t="s">
        <v>431</v>
      </c>
      <c r="BH18" s="23" t="s">
        <v>304</v>
      </c>
      <c r="BI18" s="14" t="s">
        <v>10</v>
      </c>
      <c r="BJ18" s="24">
        <v>45853</v>
      </c>
      <c r="BK18" s="12"/>
      <c r="BL18" s="14" t="s">
        <v>20</v>
      </c>
      <c r="BM18" s="26" t="s">
        <v>21</v>
      </c>
      <c r="BN18" s="27" t="s">
        <v>23</v>
      </c>
      <c r="BO18" s="12" t="s">
        <v>33</v>
      </c>
      <c r="BP18" s="12">
        <v>0</v>
      </c>
      <c r="BQ18" s="28"/>
      <c r="BR18" s="29" t="s">
        <v>417</v>
      </c>
    </row>
    <row r="19" spans="1:70" s="1" customFormat="1" ht="15" customHeight="1">
      <c r="A19" s="12">
        <v>15</v>
      </c>
      <c r="B19" s="13" t="s">
        <v>285</v>
      </c>
      <c r="C19" s="13" t="s">
        <v>130</v>
      </c>
      <c r="D19" s="13" t="s">
        <v>124</v>
      </c>
      <c r="E19" s="13" t="s">
        <v>123</v>
      </c>
      <c r="F19" s="13" t="s">
        <v>122</v>
      </c>
      <c r="G19" s="13" t="s">
        <v>120</v>
      </c>
      <c r="H19" s="13" t="s">
        <v>121</v>
      </c>
      <c r="I19" s="13">
        <v>21287</v>
      </c>
      <c r="J19" s="13" t="s">
        <v>322</v>
      </c>
      <c r="K19" s="13">
        <v>21287</v>
      </c>
      <c r="L19" s="13" t="s">
        <v>174</v>
      </c>
      <c r="M19" s="13" t="s">
        <v>335</v>
      </c>
      <c r="N19" s="13">
        <v>420016</v>
      </c>
      <c r="O19" s="13" t="s">
        <v>409</v>
      </c>
      <c r="P19" s="13">
        <v>647704</v>
      </c>
      <c r="Q19" s="13" t="s">
        <v>410</v>
      </c>
      <c r="R19" s="13" t="s">
        <v>289</v>
      </c>
      <c r="S19" s="13" t="s">
        <v>432</v>
      </c>
      <c r="T19" s="13" t="s">
        <v>432</v>
      </c>
      <c r="U19" s="13" t="s">
        <v>326</v>
      </c>
      <c r="V19" s="13" t="s">
        <v>291</v>
      </c>
      <c r="W19" s="13">
        <v>541</v>
      </c>
      <c r="X19" s="13" t="s">
        <v>353</v>
      </c>
      <c r="Y19" s="13">
        <v>352636294</v>
      </c>
      <c r="Z19" s="13" t="s">
        <v>433</v>
      </c>
      <c r="AA19" s="13" t="s">
        <v>434</v>
      </c>
      <c r="AB19" s="15">
        <v>42000</v>
      </c>
      <c r="AC19" s="13" t="s">
        <v>413</v>
      </c>
      <c r="AD19" s="13">
        <v>24</v>
      </c>
      <c r="AE19" s="13" t="s">
        <v>294</v>
      </c>
      <c r="AF19" s="13" t="s">
        <v>295</v>
      </c>
      <c r="AG19" s="13" t="s">
        <v>435</v>
      </c>
      <c r="AH19" s="13" t="s">
        <v>297</v>
      </c>
      <c r="AI19" s="13" t="s">
        <v>436</v>
      </c>
      <c r="AJ19" s="15">
        <v>2240</v>
      </c>
      <c r="AK19" s="15">
        <v>2240</v>
      </c>
      <c r="AL19" s="13" t="s">
        <v>437</v>
      </c>
      <c r="AM19" s="15">
        <v>30785.43</v>
      </c>
      <c r="AN19" s="15">
        <v>11774.57</v>
      </c>
      <c r="AO19" s="15">
        <v>42560</v>
      </c>
      <c r="AP19" s="15">
        <v>11214.57</v>
      </c>
      <c r="AQ19" s="15">
        <v>743.43</v>
      </c>
      <c r="AR19" s="15">
        <v>11958</v>
      </c>
      <c r="AS19" s="15">
        <v>6146.98</v>
      </c>
      <c r="AT19" s="15">
        <v>573.02</v>
      </c>
      <c r="AU19" s="15">
        <v>6720</v>
      </c>
      <c r="AV19" s="13">
        <v>22</v>
      </c>
      <c r="AW19" s="13" t="s">
        <v>300</v>
      </c>
      <c r="AX19" s="13" t="s">
        <v>301</v>
      </c>
      <c r="AY19" s="13" t="s">
        <v>300</v>
      </c>
      <c r="AZ19" s="13" t="s">
        <v>300</v>
      </c>
      <c r="BA19" s="13" t="s">
        <v>300</v>
      </c>
      <c r="BB19" s="13" t="s">
        <v>302</v>
      </c>
      <c r="BC19" s="13" t="s">
        <v>300</v>
      </c>
      <c r="BD19" s="13" t="s">
        <v>300</v>
      </c>
      <c r="BE19" s="15">
        <v>0</v>
      </c>
      <c r="BF19" s="13" t="s">
        <v>432</v>
      </c>
      <c r="BG19" s="13" t="s">
        <v>438</v>
      </c>
      <c r="BH19" s="23" t="s">
        <v>304</v>
      </c>
      <c r="BI19" s="14" t="s">
        <v>10</v>
      </c>
      <c r="BJ19" s="24">
        <v>45853</v>
      </c>
      <c r="BK19" s="12"/>
      <c r="BL19" s="14" t="s">
        <v>20</v>
      </c>
      <c r="BM19" s="26" t="s">
        <v>21</v>
      </c>
      <c r="BN19" s="27" t="s">
        <v>23</v>
      </c>
      <c r="BO19" s="12" t="s">
        <v>33</v>
      </c>
      <c r="BP19" s="12">
        <v>0</v>
      </c>
      <c r="BQ19" s="28"/>
      <c r="BR19" s="29" t="s">
        <v>417</v>
      </c>
    </row>
    <row r="20" spans="1:70" s="1" customFormat="1" ht="15" customHeight="1">
      <c r="A20" s="12">
        <v>16</v>
      </c>
      <c r="B20" s="13" t="s">
        <v>285</v>
      </c>
      <c r="C20" s="13" t="s">
        <v>130</v>
      </c>
      <c r="D20" s="13" t="s">
        <v>124</v>
      </c>
      <c r="E20" s="13" t="s">
        <v>123</v>
      </c>
      <c r="F20" s="13" t="s">
        <v>122</v>
      </c>
      <c r="G20" s="13" t="s">
        <v>120</v>
      </c>
      <c r="H20" s="13" t="s">
        <v>121</v>
      </c>
      <c r="I20" s="13">
        <v>199685</v>
      </c>
      <c r="J20" s="13" t="s">
        <v>309</v>
      </c>
      <c r="K20" s="13">
        <v>199685</v>
      </c>
      <c r="L20" s="13" t="s">
        <v>172</v>
      </c>
      <c r="M20" s="13" t="s">
        <v>287</v>
      </c>
      <c r="N20" s="13">
        <v>431967</v>
      </c>
      <c r="O20" s="13" t="s">
        <v>310</v>
      </c>
      <c r="P20" s="13">
        <v>689037</v>
      </c>
      <c r="Q20" s="13" t="s">
        <v>439</v>
      </c>
      <c r="R20" s="13" t="s">
        <v>289</v>
      </c>
      <c r="S20" s="13" t="s">
        <v>440</v>
      </c>
      <c r="T20" s="13" t="s">
        <v>440</v>
      </c>
      <c r="U20" s="13" t="s">
        <v>441</v>
      </c>
      <c r="V20" s="13" t="s">
        <v>352</v>
      </c>
      <c r="W20" s="13">
        <v>541</v>
      </c>
      <c r="X20" s="13" t="s">
        <v>292</v>
      </c>
      <c r="Y20" s="13">
        <v>353253325</v>
      </c>
      <c r="Z20" s="13" t="s">
        <v>442</v>
      </c>
      <c r="AA20" s="13" t="s">
        <v>443</v>
      </c>
      <c r="AB20" s="15">
        <v>42000</v>
      </c>
      <c r="AC20" s="13" t="s">
        <v>315</v>
      </c>
      <c r="AD20" s="13">
        <v>24</v>
      </c>
      <c r="AE20" s="13" t="s">
        <v>294</v>
      </c>
      <c r="AF20" s="13" t="s">
        <v>295</v>
      </c>
      <c r="AG20" s="13" t="s">
        <v>444</v>
      </c>
      <c r="AH20" s="13" t="s">
        <v>297</v>
      </c>
      <c r="AI20" s="13" t="s">
        <v>317</v>
      </c>
      <c r="AJ20" s="15">
        <v>2240</v>
      </c>
      <c r="AK20" s="15">
        <v>2240</v>
      </c>
      <c r="AL20" s="13" t="s">
        <v>445</v>
      </c>
      <c r="AM20" s="15">
        <v>29577.98</v>
      </c>
      <c r="AN20" s="15">
        <v>10742.02</v>
      </c>
      <c r="AO20" s="15">
        <v>40320</v>
      </c>
      <c r="AP20" s="15">
        <v>12422.02</v>
      </c>
      <c r="AQ20" s="15">
        <v>917.98</v>
      </c>
      <c r="AR20" s="15">
        <v>13340</v>
      </c>
      <c r="AS20" s="15">
        <v>6070.15</v>
      </c>
      <c r="AT20" s="15">
        <v>649.85</v>
      </c>
      <c r="AU20" s="15">
        <v>6720</v>
      </c>
      <c r="AV20" s="13">
        <v>21</v>
      </c>
      <c r="AW20" s="13" t="s">
        <v>300</v>
      </c>
      <c r="AX20" s="13" t="s">
        <v>301</v>
      </c>
      <c r="AY20" s="13" t="s">
        <v>300</v>
      </c>
      <c r="AZ20" s="13" t="s">
        <v>300</v>
      </c>
      <c r="BA20" s="13" t="s">
        <v>300</v>
      </c>
      <c r="BB20" s="13" t="s">
        <v>302</v>
      </c>
      <c r="BC20" s="13" t="s">
        <v>300</v>
      </c>
      <c r="BD20" s="13" t="s">
        <v>300</v>
      </c>
      <c r="BE20" s="15">
        <v>0</v>
      </c>
      <c r="BF20" s="13" t="s">
        <v>440</v>
      </c>
      <c r="BG20" s="13" t="s">
        <v>446</v>
      </c>
      <c r="BH20" s="23" t="s">
        <v>304</v>
      </c>
      <c r="BI20" s="14" t="s">
        <v>10</v>
      </c>
      <c r="BJ20" s="24">
        <v>45853</v>
      </c>
      <c r="BK20" s="12"/>
      <c r="BL20" s="14" t="s">
        <v>20</v>
      </c>
      <c r="BM20" s="26" t="s">
        <v>21</v>
      </c>
      <c r="BN20" s="27" t="s">
        <v>23</v>
      </c>
      <c r="BO20" s="12" t="s">
        <v>33</v>
      </c>
      <c r="BP20" s="12">
        <v>0</v>
      </c>
      <c r="BQ20" s="28"/>
      <c r="BR20" s="29" t="s">
        <v>417</v>
      </c>
    </row>
    <row r="21" spans="1:70" s="1" customFormat="1" ht="15" customHeight="1">
      <c r="A21" s="12">
        <v>17</v>
      </c>
      <c r="B21" s="13" t="s">
        <v>285</v>
      </c>
      <c r="C21" s="13" t="s">
        <v>130</v>
      </c>
      <c r="D21" s="13" t="s">
        <v>124</v>
      </c>
      <c r="E21" s="13" t="s">
        <v>123</v>
      </c>
      <c r="F21" s="13" t="s">
        <v>122</v>
      </c>
      <c r="G21" s="13" t="s">
        <v>120</v>
      </c>
      <c r="H21" s="13" t="s">
        <v>121</v>
      </c>
      <c r="I21" s="13">
        <v>199685</v>
      </c>
      <c r="J21" s="13" t="s">
        <v>309</v>
      </c>
      <c r="K21" s="13">
        <v>199685</v>
      </c>
      <c r="L21" s="13" t="s">
        <v>172</v>
      </c>
      <c r="M21" s="13" t="s">
        <v>287</v>
      </c>
      <c r="N21" s="13">
        <v>431967</v>
      </c>
      <c r="O21" s="13" t="s">
        <v>310</v>
      </c>
      <c r="P21" s="13">
        <v>689037</v>
      </c>
      <c r="Q21" s="13" t="s">
        <v>439</v>
      </c>
      <c r="R21" s="13" t="s">
        <v>289</v>
      </c>
      <c r="S21" s="13" t="s">
        <v>447</v>
      </c>
      <c r="T21" s="13" t="s">
        <v>447</v>
      </c>
      <c r="U21" s="13" t="s">
        <v>424</v>
      </c>
      <c r="V21" s="13" t="s">
        <v>291</v>
      </c>
      <c r="W21" s="13">
        <v>541</v>
      </c>
      <c r="X21" s="13" t="s">
        <v>292</v>
      </c>
      <c r="Y21" s="13">
        <v>353292334</v>
      </c>
      <c r="Z21" s="13" t="s">
        <v>448</v>
      </c>
      <c r="AA21" s="13" t="s">
        <v>449</v>
      </c>
      <c r="AB21" s="15">
        <v>42000</v>
      </c>
      <c r="AC21" s="13" t="s">
        <v>315</v>
      </c>
      <c r="AD21" s="13">
        <v>24</v>
      </c>
      <c r="AE21" s="13" t="s">
        <v>294</v>
      </c>
      <c r="AF21" s="13" t="s">
        <v>295</v>
      </c>
      <c r="AG21" s="13" t="s">
        <v>450</v>
      </c>
      <c r="AH21" s="13" t="s">
        <v>297</v>
      </c>
      <c r="AI21" s="13" t="s">
        <v>317</v>
      </c>
      <c r="AJ21" s="15">
        <v>2240</v>
      </c>
      <c r="AK21" s="15">
        <v>2240</v>
      </c>
      <c r="AL21" s="13" t="s">
        <v>451</v>
      </c>
      <c r="AM21" s="15">
        <v>29782.2</v>
      </c>
      <c r="AN21" s="15">
        <v>10537.8</v>
      </c>
      <c r="AO21" s="15">
        <v>40320</v>
      </c>
      <c r="AP21" s="15">
        <v>12217.8</v>
      </c>
      <c r="AQ21" s="15">
        <v>891.2</v>
      </c>
      <c r="AR21" s="15">
        <v>13109</v>
      </c>
      <c r="AS21" s="15">
        <v>6083.14</v>
      </c>
      <c r="AT21" s="15">
        <v>636.86</v>
      </c>
      <c r="AU21" s="15">
        <v>6720</v>
      </c>
      <c r="AV21" s="13">
        <v>21</v>
      </c>
      <c r="AW21" s="13" t="s">
        <v>300</v>
      </c>
      <c r="AX21" s="13" t="s">
        <v>301</v>
      </c>
      <c r="AY21" s="13" t="s">
        <v>300</v>
      </c>
      <c r="AZ21" s="13" t="s">
        <v>300</v>
      </c>
      <c r="BA21" s="13" t="s">
        <v>300</v>
      </c>
      <c r="BB21" s="13" t="s">
        <v>302</v>
      </c>
      <c r="BC21" s="13" t="s">
        <v>300</v>
      </c>
      <c r="BD21" s="13" t="s">
        <v>300</v>
      </c>
      <c r="BE21" s="15">
        <v>0</v>
      </c>
      <c r="BF21" s="13" t="s">
        <v>447</v>
      </c>
      <c r="BG21" s="13" t="s">
        <v>452</v>
      </c>
      <c r="BH21" s="23" t="s">
        <v>304</v>
      </c>
      <c r="BI21" s="14" t="s">
        <v>10</v>
      </c>
      <c r="BJ21" s="24">
        <v>45853</v>
      </c>
      <c r="BK21" s="12"/>
      <c r="BL21" s="14" t="s">
        <v>20</v>
      </c>
      <c r="BM21" s="26" t="s">
        <v>21</v>
      </c>
      <c r="BN21" s="27" t="s">
        <v>23</v>
      </c>
      <c r="BO21" s="12" t="s">
        <v>33</v>
      </c>
      <c r="BP21" s="12">
        <v>0</v>
      </c>
      <c r="BQ21" s="28"/>
      <c r="BR21" s="29" t="s">
        <v>417</v>
      </c>
    </row>
    <row r="22" spans="1:70" s="1" customFormat="1" ht="15" customHeight="1">
      <c r="A22" s="12">
        <v>18</v>
      </c>
      <c r="B22" s="13" t="s">
        <v>285</v>
      </c>
      <c r="C22" s="13" t="s">
        <v>130</v>
      </c>
      <c r="D22" s="13" t="s">
        <v>124</v>
      </c>
      <c r="E22" s="13" t="s">
        <v>123</v>
      </c>
      <c r="F22" s="13" t="s">
        <v>122</v>
      </c>
      <c r="G22" s="13" t="s">
        <v>120</v>
      </c>
      <c r="H22" s="13" t="s">
        <v>121</v>
      </c>
      <c r="I22" s="13">
        <v>21287</v>
      </c>
      <c r="J22" s="13" t="s">
        <v>322</v>
      </c>
      <c r="K22" s="13">
        <v>21287</v>
      </c>
      <c r="L22" s="13" t="s">
        <v>174</v>
      </c>
      <c r="M22" s="13" t="s">
        <v>335</v>
      </c>
      <c r="N22" s="13">
        <v>420016</v>
      </c>
      <c r="O22" s="13" t="s">
        <v>409</v>
      </c>
      <c r="P22" s="13">
        <v>678750</v>
      </c>
      <c r="Q22" s="13" t="s">
        <v>453</v>
      </c>
      <c r="R22" s="13" t="s">
        <v>289</v>
      </c>
      <c r="S22" s="13" t="s">
        <v>454</v>
      </c>
      <c r="T22" s="13" t="s">
        <v>454</v>
      </c>
      <c r="U22" s="13" t="s">
        <v>326</v>
      </c>
      <c r="V22" s="13" t="s">
        <v>291</v>
      </c>
      <c r="W22" s="13">
        <v>541</v>
      </c>
      <c r="X22" s="13" t="s">
        <v>292</v>
      </c>
      <c r="Y22" s="13">
        <v>353335440</v>
      </c>
      <c r="Z22" s="13" t="s">
        <v>455</v>
      </c>
      <c r="AA22" s="13" t="s">
        <v>456</v>
      </c>
      <c r="AB22" s="15">
        <v>42000</v>
      </c>
      <c r="AC22" s="13" t="s">
        <v>413</v>
      </c>
      <c r="AD22" s="13">
        <v>24</v>
      </c>
      <c r="AE22" s="13" t="s">
        <v>294</v>
      </c>
      <c r="AF22" s="13" t="s">
        <v>295</v>
      </c>
      <c r="AG22" s="13" t="s">
        <v>457</v>
      </c>
      <c r="AH22" s="13" t="s">
        <v>297</v>
      </c>
      <c r="AI22" s="13" t="s">
        <v>458</v>
      </c>
      <c r="AJ22" s="15">
        <v>2240</v>
      </c>
      <c r="AK22" s="15">
        <v>2240</v>
      </c>
      <c r="AL22" s="13" t="s">
        <v>459</v>
      </c>
      <c r="AM22" s="15">
        <v>29618.81</v>
      </c>
      <c r="AN22" s="15">
        <v>10701.19</v>
      </c>
      <c r="AO22" s="15">
        <v>40320</v>
      </c>
      <c r="AP22" s="15">
        <v>12381.19</v>
      </c>
      <c r="AQ22" s="15">
        <v>912.81</v>
      </c>
      <c r="AR22" s="15">
        <v>13294</v>
      </c>
      <c r="AS22" s="15">
        <v>6072.74</v>
      </c>
      <c r="AT22" s="15">
        <v>647.26</v>
      </c>
      <c r="AU22" s="15">
        <v>6720</v>
      </c>
      <c r="AV22" s="13">
        <v>21</v>
      </c>
      <c r="AW22" s="13" t="s">
        <v>300</v>
      </c>
      <c r="AX22" s="13" t="s">
        <v>301</v>
      </c>
      <c r="AY22" s="13" t="s">
        <v>300</v>
      </c>
      <c r="AZ22" s="13" t="s">
        <v>300</v>
      </c>
      <c r="BA22" s="13" t="s">
        <v>300</v>
      </c>
      <c r="BB22" s="13" t="s">
        <v>302</v>
      </c>
      <c r="BC22" s="13" t="s">
        <v>300</v>
      </c>
      <c r="BD22" s="13" t="s">
        <v>300</v>
      </c>
      <c r="BE22" s="15">
        <v>0</v>
      </c>
      <c r="BF22" s="13" t="s">
        <v>454</v>
      </c>
      <c r="BG22" s="13" t="s">
        <v>460</v>
      </c>
      <c r="BH22" s="23" t="s">
        <v>304</v>
      </c>
      <c r="BI22" s="14" t="s">
        <v>10</v>
      </c>
      <c r="BJ22" s="24">
        <v>45853</v>
      </c>
      <c r="BK22" s="12"/>
      <c r="BL22" s="14" t="s">
        <v>20</v>
      </c>
      <c r="BM22" s="26" t="s">
        <v>21</v>
      </c>
      <c r="BN22" s="27" t="s">
        <v>23</v>
      </c>
      <c r="BO22" s="12" t="s">
        <v>33</v>
      </c>
      <c r="BP22" s="12">
        <v>0</v>
      </c>
      <c r="BQ22" s="28"/>
      <c r="BR22" s="29" t="s">
        <v>417</v>
      </c>
    </row>
    <row r="23" spans="1:70" s="1" customFormat="1" ht="15" customHeight="1">
      <c r="A23" s="12">
        <v>19</v>
      </c>
      <c r="B23" s="13" t="s">
        <v>285</v>
      </c>
      <c r="C23" s="13" t="s">
        <v>130</v>
      </c>
      <c r="D23" s="13" t="s">
        <v>124</v>
      </c>
      <c r="E23" s="13" t="s">
        <v>123</v>
      </c>
      <c r="F23" s="13" t="s">
        <v>122</v>
      </c>
      <c r="G23" s="13" t="s">
        <v>120</v>
      </c>
      <c r="H23" s="13" t="s">
        <v>121</v>
      </c>
      <c r="I23" s="13">
        <v>21287</v>
      </c>
      <c r="J23" s="13" t="s">
        <v>322</v>
      </c>
      <c r="K23" s="13">
        <v>21287</v>
      </c>
      <c r="L23" s="13" t="s">
        <v>174</v>
      </c>
      <c r="M23" s="13" t="s">
        <v>335</v>
      </c>
      <c r="N23" s="13">
        <v>420016</v>
      </c>
      <c r="O23" s="13" t="s">
        <v>409</v>
      </c>
      <c r="P23" s="13">
        <v>678750</v>
      </c>
      <c r="Q23" s="13" t="s">
        <v>453</v>
      </c>
      <c r="R23" s="13" t="s">
        <v>289</v>
      </c>
      <c r="S23" s="13" t="s">
        <v>461</v>
      </c>
      <c r="T23" s="13" t="s">
        <v>461</v>
      </c>
      <c r="U23" s="13" t="s">
        <v>326</v>
      </c>
      <c r="V23" s="13" t="s">
        <v>291</v>
      </c>
      <c r="W23" s="13">
        <v>541</v>
      </c>
      <c r="X23" s="13" t="s">
        <v>462</v>
      </c>
      <c r="Y23" s="13">
        <v>353340060</v>
      </c>
      <c r="Z23" s="13" t="s">
        <v>463</v>
      </c>
      <c r="AA23" s="13" t="s">
        <v>456</v>
      </c>
      <c r="AB23" s="15">
        <v>42000</v>
      </c>
      <c r="AC23" s="13" t="s">
        <v>413</v>
      </c>
      <c r="AD23" s="13">
        <v>24</v>
      </c>
      <c r="AE23" s="13" t="s">
        <v>294</v>
      </c>
      <c r="AF23" s="13" t="s">
        <v>295</v>
      </c>
      <c r="AG23" s="13" t="s">
        <v>457</v>
      </c>
      <c r="AH23" s="13" t="s">
        <v>297</v>
      </c>
      <c r="AI23" s="13" t="s">
        <v>458</v>
      </c>
      <c r="AJ23" s="15">
        <v>2240</v>
      </c>
      <c r="AK23" s="15">
        <v>2240</v>
      </c>
      <c r="AL23" s="13" t="s">
        <v>464</v>
      </c>
      <c r="AM23" s="15">
        <v>29618.81</v>
      </c>
      <c r="AN23" s="15">
        <v>10701.19</v>
      </c>
      <c r="AO23" s="15">
        <v>40320</v>
      </c>
      <c r="AP23" s="15">
        <v>12381.19</v>
      </c>
      <c r="AQ23" s="15">
        <v>912.81</v>
      </c>
      <c r="AR23" s="15">
        <v>13294</v>
      </c>
      <c r="AS23" s="15">
        <v>6072.74</v>
      </c>
      <c r="AT23" s="15">
        <v>647.26</v>
      </c>
      <c r="AU23" s="15">
        <v>6720</v>
      </c>
      <c r="AV23" s="13">
        <v>21</v>
      </c>
      <c r="AW23" s="13" t="s">
        <v>300</v>
      </c>
      <c r="AX23" s="13" t="s">
        <v>301</v>
      </c>
      <c r="AY23" s="13" t="s">
        <v>300</v>
      </c>
      <c r="AZ23" s="13" t="s">
        <v>300</v>
      </c>
      <c r="BA23" s="13" t="s">
        <v>300</v>
      </c>
      <c r="BB23" s="13" t="s">
        <v>302</v>
      </c>
      <c r="BC23" s="13" t="s">
        <v>300</v>
      </c>
      <c r="BD23" s="13" t="s">
        <v>300</v>
      </c>
      <c r="BE23" s="15">
        <v>0</v>
      </c>
      <c r="BF23" s="13" t="s">
        <v>461</v>
      </c>
      <c r="BG23" s="13" t="s">
        <v>465</v>
      </c>
      <c r="BH23" s="23" t="s">
        <v>304</v>
      </c>
      <c r="BI23" s="14" t="s">
        <v>10</v>
      </c>
      <c r="BJ23" s="24">
        <v>45853</v>
      </c>
      <c r="BK23" s="12"/>
      <c r="BL23" s="14" t="s">
        <v>20</v>
      </c>
      <c r="BM23" s="26" t="s">
        <v>21</v>
      </c>
      <c r="BN23" s="27" t="s">
        <v>23</v>
      </c>
      <c r="BO23" s="12" t="s">
        <v>33</v>
      </c>
      <c r="BP23" s="12">
        <v>0</v>
      </c>
      <c r="BQ23" s="28"/>
      <c r="BR23" s="29" t="s">
        <v>417</v>
      </c>
    </row>
    <row r="24" spans="1:70" s="1" customFormat="1" ht="15" customHeight="1">
      <c r="A24" s="12">
        <v>20</v>
      </c>
      <c r="B24" s="13" t="s">
        <v>285</v>
      </c>
      <c r="C24" s="13" t="s">
        <v>130</v>
      </c>
      <c r="D24" s="13" t="s">
        <v>124</v>
      </c>
      <c r="E24" s="13" t="s">
        <v>123</v>
      </c>
      <c r="F24" s="13" t="s">
        <v>122</v>
      </c>
      <c r="G24" s="13" t="s">
        <v>120</v>
      </c>
      <c r="H24" s="13" t="s">
        <v>121</v>
      </c>
      <c r="I24" s="13">
        <v>180153</v>
      </c>
      <c r="J24" s="13" t="s">
        <v>418</v>
      </c>
      <c r="K24" s="13">
        <v>180153</v>
      </c>
      <c r="L24" s="13" t="s">
        <v>419</v>
      </c>
      <c r="M24" s="13" t="s">
        <v>420</v>
      </c>
      <c r="N24" s="13">
        <v>30843</v>
      </c>
      <c r="O24" s="13" t="s">
        <v>421</v>
      </c>
      <c r="P24" s="13">
        <v>751990</v>
      </c>
      <c r="Q24" s="13" t="s">
        <v>422</v>
      </c>
      <c r="R24" s="13" t="s">
        <v>289</v>
      </c>
      <c r="S24" s="13" t="s">
        <v>466</v>
      </c>
      <c r="T24" s="13" t="s">
        <v>466</v>
      </c>
      <c r="U24" s="13" t="s">
        <v>326</v>
      </c>
      <c r="V24" s="13" t="s">
        <v>291</v>
      </c>
      <c r="W24" s="13">
        <v>541</v>
      </c>
      <c r="X24" s="13" t="s">
        <v>292</v>
      </c>
      <c r="Y24" s="13">
        <v>353397201</v>
      </c>
      <c r="Z24" s="13" t="s">
        <v>467</v>
      </c>
      <c r="AA24" s="13" t="s">
        <v>468</v>
      </c>
      <c r="AB24" s="15">
        <v>42000</v>
      </c>
      <c r="AC24" s="13" t="s">
        <v>427</v>
      </c>
      <c r="AD24" s="13">
        <v>24</v>
      </c>
      <c r="AE24" s="13" t="s">
        <v>294</v>
      </c>
      <c r="AF24" s="13" t="s">
        <v>295</v>
      </c>
      <c r="AG24" s="13" t="s">
        <v>469</v>
      </c>
      <c r="AH24" s="13" t="s">
        <v>297</v>
      </c>
      <c r="AI24" s="13" t="s">
        <v>470</v>
      </c>
      <c r="AJ24" s="15">
        <v>2240</v>
      </c>
      <c r="AK24" s="15">
        <v>2240</v>
      </c>
      <c r="AL24" s="13" t="s">
        <v>471</v>
      </c>
      <c r="AM24" s="15">
        <v>26740.12</v>
      </c>
      <c r="AN24" s="15">
        <v>11339.88</v>
      </c>
      <c r="AO24" s="15">
        <v>38080</v>
      </c>
      <c r="AP24" s="15">
        <v>15259.88</v>
      </c>
      <c r="AQ24" s="15">
        <v>1359.12</v>
      </c>
      <c r="AR24" s="15">
        <v>16619</v>
      </c>
      <c r="AS24" s="15">
        <v>5889.57</v>
      </c>
      <c r="AT24" s="15">
        <v>830.43</v>
      </c>
      <c r="AU24" s="15">
        <v>6720</v>
      </c>
      <c r="AV24" s="13">
        <v>20</v>
      </c>
      <c r="AW24" s="13" t="s">
        <v>300</v>
      </c>
      <c r="AX24" s="13" t="s">
        <v>301</v>
      </c>
      <c r="AY24" s="13" t="s">
        <v>300</v>
      </c>
      <c r="AZ24" s="13" t="s">
        <v>300</v>
      </c>
      <c r="BA24" s="13" t="s">
        <v>300</v>
      </c>
      <c r="BB24" s="13" t="s">
        <v>302</v>
      </c>
      <c r="BC24" s="13" t="s">
        <v>300</v>
      </c>
      <c r="BD24" s="13" t="s">
        <v>300</v>
      </c>
      <c r="BE24" s="15">
        <v>0</v>
      </c>
      <c r="BF24" s="13" t="s">
        <v>466</v>
      </c>
      <c r="BG24" s="13" t="s">
        <v>472</v>
      </c>
      <c r="BH24" s="23" t="s">
        <v>304</v>
      </c>
      <c r="BI24" s="14" t="s">
        <v>10</v>
      </c>
      <c r="BJ24" s="24">
        <v>45853</v>
      </c>
      <c r="BK24" s="12"/>
      <c r="BL24" s="14" t="s">
        <v>20</v>
      </c>
      <c r="BM24" s="26" t="s">
        <v>21</v>
      </c>
      <c r="BN24" s="27" t="s">
        <v>23</v>
      </c>
      <c r="BO24" s="12" t="s">
        <v>33</v>
      </c>
      <c r="BP24" s="12">
        <v>0</v>
      </c>
      <c r="BQ24" s="28"/>
      <c r="BR24" s="29" t="s">
        <v>417</v>
      </c>
    </row>
    <row r="25" spans="1:70" s="1" customFormat="1" ht="15" customHeight="1">
      <c r="A25" s="12">
        <v>21</v>
      </c>
      <c r="B25" s="13" t="s">
        <v>285</v>
      </c>
      <c r="C25" s="13" t="s">
        <v>130</v>
      </c>
      <c r="D25" s="13" t="s">
        <v>124</v>
      </c>
      <c r="E25" s="13" t="s">
        <v>123</v>
      </c>
      <c r="F25" s="13" t="s">
        <v>122</v>
      </c>
      <c r="G25" s="13" t="s">
        <v>120</v>
      </c>
      <c r="H25" s="13" t="s">
        <v>121</v>
      </c>
      <c r="I25" s="13">
        <v>21287</v>
      </c>
      <c r="J25" s="13" t="s">
        <v>322</v>
      </c>
      <c r="K25" s="13">
        <v>21287</v>
      </c>
      <c r="L25" s="13" t="s">
        <v>174</v>
      </c>
      <c r="M25" s="13" t="s">
        <v>335</v>
      </c>
      <c r="N25" s="13">
        <v>420016</v>
      </c>
      <c r="O25" s="13" t="s">
        <v>409</v>
      </c>
      <c r="P25" s="13">
        <v>647704</v>
      </c>
      <c r="Q25" s="13" t="s">
        <v>410</v>
      </c>
      <c r="R25" s="13" t="s">
        <v>289</v>
      </c>
      <c r="S25" s="13" t="s">
        <v>473</v>
      </c>
      <c r="T25" s="13" t="s">
        <v>473</v>
      </c>
      <c r="U25" s="13" t="s">
        <v>290</v>
      </c>
      <c r="V25" s="13" t="s">
        <v>291</v>
      </c>
      <c r="W25" s="13">
        <v>541</v>
      </c>
      <c r="X25" s="13" t="s">
        <v>292</v>
      </c>
      <c r="Y25" s="13">
        <v>353620228</v>
      </c>
      <c r="Z25" s="13" t="s">
        <v>474</v>
      </c>
      <c r="AA25" s="13" t="s">
        <v>475</v>
      </c>
      <c r="AB25" s="15">
        <v>42000</v>
      </c>
      <c r="AC25" s="13" t="s">
        <v>413</v>
      </c>
      <c r="AD25" s="13">
        <v>24</v>
      </c>
      <c r="AE25" s="13" t="s">
        <v>294</v>
      </c>
      <c r="AF25" s="13" t="s">
        <v>295</v>
      </c>
      <c r="AG25" s="13" t="s">
        <v>476</v>
      </c>
      <c r="AH25" s="13" t="s">
        <v>297</v>
      </c>
      <c r="AI25" s="13" t="s">
        <v>477</v>
      </c>
      <c r="AJ25" s="15">
        <v>2240</v>
      </c>
      <c r="AK25" s="15">
        <v>2240</v>
      </c>
      <c r="AL25" s="13" t="s">
        <v>437</v>
      </c>
      <c r="AM25" s="15">
        <v>27580.55</v>
      </c>
      <c r="AN25" s="15">
        <v>10499.45</v>
      </c>
      <c r="AO25" s="15">
        <v>38080</v>
      </c>
      <c r="AP25" s="15">
        <v>14419.45</v>
      </c>
      <c r="AQ25" s="15">
        <v>1228.55</v>
      </c>
      <c r="AR25" s="15">
        <v>15648</v>
      </c>
      <c r="AS25" s="15">
        <v>5943.04</v>
      </c>
      <c r="AT25" s="15">
        <v>776.96</v>
      </c>
      <c r="AU25" s="15">
        <v>6720</v>
      </c>
      <c r="AV25" s="13">
        <v>20</v>
      </c>
      <c r="AW25" s="13" t="s">
        <v>300</v>
      </c>
      <c r="AX25" s="13" t="s">
        <v>301</v>
      </c>
      <c r="AY25" s="13" t="s">
        <v>300</v>
      </c>
      <c r="AZ25" s="13" t="s">
        <v>300</v>
      </c>
      <c r="BA25" s="13" t="s">
        <v>300</v>
      </c>
      <c r="BB25" s="13" t="s">
        <v>302</v>
      </c>
      <c r="BC25" s="13" t="s">
        <v>300</v>
      </c>
      <c r="BD25" s="13" t="s">
        <v>300</v>
      </c>
      <c r="BE25" s="15">
        <v>0</v>
      </c>
      <c r="BF25" s="13" t="s">
        <v>473</v>
      </c>
      <c r="BG25" s="13" t="s">
        <v>478</v>
      </c>
      <c r="BH25" s="23" t="s">
        <v>304</v>
      </c>
      <c r="BI25" s="14" t="s">
        <v>10</v>
      </c>
      <c r="BJ25" s="24">
        <v>45853</v>
      </c>
      <c r="BK25" s="12"/>
      <c r="BL25" s="14" t="s">
        <v>20</v>
      </c>
      <c r="BM25" s="26" t="s">
        <v>21</v>
      </c>
      <c r="BN25" s="27" t="s">
        <v>23</v>
      </c>
      <c r="BO25" s="12" t="s">
        <v>33</v>
      </c>
      <c r="BP25" s="12">
        <v>0</v>
      </c>
      <c r="BQ25" s="28"/>
      <c r="BR25" s="29" t="s">
        <v>417</v>
      </c>
    </row>
    <row r="26" spans="1:70" s="1" customFormat="1" ht="15" customHeight="1">
      <c r="A26" s="12">
        <v>22</v>
      </c>
      <c r="B26" s="13" t="s">
        <v>285</v>
      </c>
      <c r="C26" s="13" t="s">
        <v>130</v>
      </c>
      <c r="D26" s="13" t="s">
        <v>124</v>
      </c>
      <c r="E26" s="13" t="s">
        <v>123</v>
      </c>
      <c r="F26" s="13" t="s">
        <v>122</v>
      </c>
      <c r="G26" s="13" t="s">
        <v>120</v>
      </c>
      <c r="H26" s="13" t="s">
        <v>121</v>
      </c>
      <c r="I26" s="13">
        <v>21287</v>
      </c>
      <c r="J26" s="13" t="s">
        <v>322</v>
      </c>
      <c r="K26" s="13">
        <v>21287</v>
      </c>
      <c r="L26" s="13" t="s">
        <v>174</v>
      </c>
      <c r="M26" s="13" t="s">
        <v>335</v>
      </c>
      <c r="N26" s="13">
        <v>420016</v>
      </c>
      <c r="O26" s="13" t="s">
        <v>409</v>
      </c>
      <c r="P26" s="13">
        <v>678750</v>
      </c>
      <c r="Q26" s="13" t="s">
        <v>453</v>
      </c>
      <c r="R26" s="13" t="s">
        <v>289</v>
      </c>
      <c r="S26" s="13" t="s">
        <v>479</v>
      </c>
      <c r="T26" s="13" t="s">
        <v>479</v>
      </c>
      <c r="U26" s="13" t="s">
        <v>480</v>
      </c>
      <c r="V26" s="13" t="s">
        <v>291</v>
      </c>
      <c r="W26" s="13">
        <v>541</v>
      </c>
      <c r="X26" s="13" t="s">
        <v>292</v>
      </c>
      <c r="Y26" s="13">
        <v>354465273</v>
      </c>
      <c r="Z26" s="13" t="s">
        <v>481</v>
      </c>
      <c r="AA26" s="13" t="s">
        <v>482</v>
      </c>
      <c r="AB26" s="15">
        <v>42000</v>
      </c>
      <c r="AC26" s="13" t="s">
        <v>413</v>
      </c>
      <c r="AD26" s="13">
        <v>24</v>
      </c>
      <c r="AE26" s="13" t="s">
        <v>294</v>
      </c>
      <c r="AF26" s="13" t="s">
        <v>295</v>
      </c>
      <c r="AG26" s="13" t="s">
        <v>483</v>
      </c>
      <c r="AH26" s="13" t="s">
        <v>297</v>
      </c>
      <c r="AI26" s="13" t="s">
        <v>484</v>
      </c>
      <c r="AJ26" s="15">
        <v>2240</v>
      </c>
      <c r="AK26" s="15">
        <v>2240</v>
      </c>
      <c r="AL26" s="13" t="s">
        <v>485</v>
      </c>
      <c r="AM26" s="15">
        <v>23556.47</v>
      </c>
      <c r="AN26" s="15">
        <v>10043.530000000001</v>
      </c>
      <c r="AO26" s="15">
        <v>33600</v>
      </c>
      <c r="AP26" s="15">
        <v>18443.53</v>
      </c>
      <c r="AQ26" s="15">
        <v>2003.47</v>
      </c>
      <c r="AR26" s="15">
        <v>20447</v>
      </c>
      <c r="AS26" s="15">
        <v>5686.99</v>
      </c>
      <c r="AT26" s="15">
        <v>1033.01</v>
      </c>
      <c r="AU26" s="15">
        <v>6720</v>
      </c>
      <c r="AV26" s="13">
        <v>18</v>
      </c>
      <c r="AW26" s="13" t="s">
        <v>300</v>
      </c>
      <c r="AX26" s="13" t="s">
        <v>301</v>
      </c>
      <c r="AY26" s="13" t="s">
        <v>300</v>
      </c>
      <c r="AZ26" s="13" t="s">
        <v>300</v>
      </c>
      <c r="BA26" s="13" t="s">
        <v>300</v>
      </c>
      <c r="BB26" s="13" t="s">
        <v>302</v>
      </c>
      <c r="BC26" s="13" t="s">
        <v>300</v>
      </c>
      <c r="BD26" s="13" t="s">
        <v>300</v>
      </c>
      <c r="BE26" s="15">
        <v>0</v>
      </c>
      <c r="BF26" s="13" t="s">
        <v>479</v>
      </c>
      <c r="BG26" s="13" t="s">
        <v>486</v>
      </c>
      <c r="BH26" s="23" t="s">
        <v>304</v>
      </c>
      <c r="BI26" s="14" t="s">
        <v>10</v>
      </c>
      <c r="BJ26" s="24">
        <v>45853</v>
      </c>
      <c r="BK26" s="12"/>
      <c r="BL26" s="14" t="s">
        <v>20</v>
      </c>
      <c r="BM26" s="26" t="s">
        <v>21</v>
      </c>
      <c r="BN26" s="27" t="s">
        <v>23</v>
      </c>
      <c r="BO26" s="12" t="s">
        <v>33</v>
      </c>
      <c r="BP26" s="12">
        <v>0</v>
      </c>
      <c r="BQ26" s="28"/>
      <c r="BR26" s="29" t="s">
        <v>417</v>
      </c>
    </row>
    <row r="27" spans="1:70" s="1" customFormat="1" ht="15" customHeight="1">
      <c r="A27" s="12">
        <v>23</v>
      </c>
      <c r="B27" s="13" t="s">
        <v>285</v>
      </c>
      <c r="C27" s="13" t="s">
        <v>130</v>
      </c>
      <c r="D27" s="13" t="s">
        <v>124</v>
      </c>
      <c r="E27" s="13" t="s">
        <v>123</v>
      </c>
      <c r="F27" s="13" t="s">
        <v>122</v>
      </c>
      <c r="G27" s="13" t="s">
        <v>120</v>
      </c>
      <c r="H27" s="13" t="s">
        <v>121</v>
      </c>
      <c r="I27" s="13">
        <v>21287</v>
      </c>
      <c r="J27" s="13" t="s">
        <v>322</v>
      </c>
      <c r="K27" s="13">
        <v>21287</v>
      </c>
      <c r="L27" s="13" t="s">
        <v>174</v>
      </c>
      <c r="M27" s="13" t="s">
        <v>335</v>
      </c>
      <c r="N27" s="13">
        <v>489548</v>
      </c>
      <c r="O27" s="13" t="s">
        <v>487</v>
      </c>
      <c r="P27" s="13">
        <v>780627</v>
      </c>
      <c r="Q27" s="13" t="s">
        <v>488</v>
      </c>
      <c r="R27" s="13" t="s">
        <v>289</v>
      </c>
      <c r="S27" s="13" t="s">
        <v>489</v>
      </c>
      <c r="T27" s="13" t="s">
        <v>489</v>
      </c>
      <c r="U27" s="13" t="s">
        <v>290</v>
      </c>
      <c r="V27" s="13" t="s">
        <v>291</v>
      </c>
      <c r="W27" s="13">
        <v>541</v>
      </c>
      <c r="X27" s="13" t="s">
        <v>292</v>
      </c>
      <c r="Y27" s="13">
        <v>355257150</v>
      </c>
      <c r="Z27" s="13" t="s">
        <v>490</v>
      </c>
      <c r="AA27" s="13" t="s">
        <v>491</v>
      </c>
      <c r="AB27" s="15">
        <v>42000</v>
      </c>
      <c r="AC27" s="13" t="s">
        <v>413</v>
      </c>
      <c r="AD27" s="13">
        <v>24</v>
      </c>
      <c r="AE27" s="13" t="s">
        <v>294</v>
      </c>
      <c r="AF27" s="13" t="s">
        <v>295</v>
      </c>
      <c r="AG27" s="13" t="s">
        <v>492</v>
      </c>
      <c r="AH27" s="13" t="s">
        <v>297</v>
      </c>
      <c r="AI27" s="13" t="s">
        <v>493</v>
      </c>
      <c r="AJ27" s="15">
        <v>2240</v>
      </c>
      <c r="AK27" s="15">
        <v>2240</v>
      </c>
      <c r="AL27" s="13" t="s">
        <v>494</v>
      </c>
      <c r="AM27" s="15">
        <v>19963.95</v>
      </c>
      <c r="AN27" s="15">
        <v>9156.0499999999993</v>
      </c>
      <c r="AO27" s="15">
        <v>29120</v>
      </c>
      <c r="AP27" s="15">
        <v>22036.05</v>
      </c>
      <c r="AQ27" s="15">
        <v>2884.95</v>
      </c>
      <c r="AR27" s="15">
        <v>24921</v>
      </c>
      <c r="AS27" s="15">
        <v>5458.38</v>
      </c>
      <c r="AT27" s="15">
        <v>1261.6199999999999</v>
      </c>
      <c r="AU27" s="15">
        <v>6720</v>
      </c>
      <c r="AV27" s="13">
        <v>16</v>
      </c>
      <c r="AW27" s="13" t="s">
        <v>300</v>
      </c>
      <c r="AX27" s="13" t="s">
        <v>301</v>
      </c>
      <c r="AY27" s="13" t="s">
        <v>300</v>
      </c>
      <c r="AZ27" s="13" t="s">
        <v>300</v>
      </c>
      <c r="BA27" s="13" t="s">
        <v>300</v>
      </c>
      <c r="BB27" s="13" t="s">
        <v>302</v>
      </c>
      <c r="BC27" s="13" t="s">
        <v>300</v>
      </c>
      <c r="BD27" s="13" t="s">
        <v>300</v>
      </c>
      <c r="BE27" s="15">
        <v>0</v>
      </c>
      <c r="BF27" s="13" t="s">
        <v>489</v>
      </c>
      <c r="BG27" s="13" t="s">
        <v>495</v>
      </c>
      <c r="BH27" s="23" t="s">
        <v>304</v>
      </c>
      <c r="BI27" s="14" t="s">
        <v>10</v>
      </c>
      <c r="BJ27" s="24">
        <v>45853</v>
      </c>
      <c r="BK27" s="12"/>
      <c r="BL27" s="14" t="s">
        <v>20</v>
      </c>
      <c r="BM27" s="26" t="s">
        <v>21</v>
      </c>
      <c r="BN27" s="27" t="s">
        <v>23</v>
      </c>
      <c r="BO27" s="12" t="s">
        <v>33</v>
      </c>
      <c r="BP27" s="12">
        <v>0</v>
      </c>
      <c r="BQ27" s="28"/>
      <c r="BR27" s="29" t="s">
        <v>417</v>
      </c>
    </row>
    <row r="28" spans="1:70" s="1" customFormat="1" ht="15" customHeight="1">
      <c r="A28" s="12">
        <v>24</v>
      </c>
      <c r="B28" s="13" t="s">
        <v>285</v>
      </c>
      <c r="C28" s="13" t="s">
        <v>130</v>
      </c>
      <c r="D28" s="13" t="s">
        <v>124</v>
      </c>
      <c r="E28" s="13" t="s">
        <v>123</v>
      </c>
      <c r="F28" s="13" t="s">
        <v>122</v>
      </c>
      <c r="G28" s="13" t="s">
        <v>120</v>
      </c>
      <c r="H28" s="13" t="s">
        <v>121</v>
      </c>
      <c r="I28" s="13">
        <v>21287</v>
      </c>
      <c r="J28" s="13" t="s">
        <v>322</v>
      </c>
      <c r="K28" s="13">
        <v>21287</v>
      </c>
      <c r="L28" s="13" t="s">
        <v>174</v>
      </c>
      <c r="M28" s="13" t="s">
        <v>335</v>
      </c>
      <c r="N28" s="13">
        <v>489548</v>
      </c>
      <c r="O28" s="13" t="s">
        <v>487</v>
      </c>
      <c r="P28" s="13">
        <v>780627</v>
      </c>
      <c r="Q28" s="13" t="s">
        <v>488</v>
      </c>
      <c r="R28" s="13" t="s">
        <v>289</v>
      </c>
      <c r="S28" s="13" t="s">
        <v>496</v>
      </c>
      <c r="T28" s="13" t="s">
        <v>496</v>
      </c>
      <c r="U28" s="13" t="s">
        <v>290</v>
      </c>
      <c r="V28" s="13" t="s">
        <v>291</v>
      </c>
      <c r="W28" s="13">
        <v>541</v>
      </c>
      <c r="X28" s="13" t="s">
        <v>292</v>
      </c>
      <c r="Y28" s="13">
        <v>355570477</v>
      </c>
      <c r="Z28" s="13" t="s">
        <v>497</v>
      </c>
      <c r="AA28" s="13" t="s">
        <v>491</v>
      </c>
      <c r="AB28" s="15">
        <v>42000</v>
      </c>
      <c r="AC28" s="13" t="s">
        <v>413</v>
      </c>
      <c r="AD28" s="13">
        <v>24</v>
      </c>
      <c r="AE28" s="13" t="s">
        <v>294</v>
      </c>
      <c r="AF28" s="13" t="s">
        <v>295</v>
      </c>
      <c r="AG28" s="13" t="s">
        <v>492</v>
      </c>
      <c r="AH28" s="13" t="s">
        <v>297</v>
      </c>
      <c r="AI28" s="13" t="s">
        <v>493</v>
      </c>
      <c r="AJ28" s="15">
        <v>2240</v>
      </c>
      <c r="AK28" s="15">
        <v>2240</v>
      </c>
      <c r="AL28" s="13" t="s">
        <v>494</v>
      </c>
      <c r="AM28" s="15">
        <v>19963.95</v>
      </c>
      <c r="AN28" s="15">
        <v>9156.0499999999993</v>
      </c>
      <c r="AO28" s="15">
        <v>29120</v>
      </c>
      <c r="AP28" s="15">
        <v>22036.05</v>
      </c>
      <c r="AQ28" s="15">
        <v>2884.95</v>
      </c>
      <c r="AR28" s="15">
        <v>24921</v>
      </c>
      <c r="AS28" s="15">
        <v>5458.38</v>
      </c>
      <c r="AT28" s="15">
        <v>1261.6199999999999</v>
      </c>
      <c r="AU28" s="15">
        <v>6720</v>
      </c>
      <c r="AV28" s="13">
        <v>16</v>
      </c>
      <c r="AW28" s="13" t="s">
        <v>300</v>
      </c>
      <c r="AX28" s="13" t="s">
        <v>301</v>
      </c>
      <c r="AY28" s="13" t="s">
        <v>300</v>
      </c>
      <c r="AZ28" s="13" t="s">
        <v>300</v>
      </c>
      <c r="BA28" s="13" t="s">
        <v>300</v>
      </c>
      <c r="BB28" s="13" t="s">
        <v>302</v>
      </c>
      <c r="BC28" s="13" t="s">
        <v>300</v>
      </c>
      <c r="BD28" s="13" t="s">
        <v>300</v>
      </c>
      <c r="BE28" s="15">
        <v>0</v>
      </c>
      <c r="BF28" s="13" t="s">
        <v>496</v>
      </c>
      <c r="BG28" s="13" t="s">
        <v>498</v>
      </c>
      <c r="BH28" s="23" t="s">
        <v>304</v>
      </c>
      <c r="BI28" s="14" t="s">
        <v>10</v>
      </c>
      <c r="BJ28" s="24">
        <v>45853</v>
      </c>
      <c r="BK28" s="12"/>
      <c r="BL28" s="14" t="s">
        <v>20</v>
      </c>
      <c r="BM28" s="26" t="s">
        <v>21</v>
      </c>
      <c r="BN28" s="27" t="s">
        <v>23</v>
      </c>
      <c r="BO28" s="12" t="s">
        <v>33</v>
      </c>
      <c r="BP28" s="12">
        <v>0</v>
      </c>
      <c r="BQ28" s="28"/>
      <c r="BR28" s="29" t="s">
        <v>417</v>
      </c>
    </row>
    <row r="29" spans="1:70" s="1" customFormat="1" ht="15" customHeight="1">
      <c r="A29" s="12">
        <v>25</v>
      </c>
      <c r="B29" s="13" t="s">
        <v>285</v>
      </c>
      <c r="C29" s="13" t="s">
        <v>130</v>
      </c>
      <c r="D29" s="13" t="s">
        <v>124</v>
      </c>
      <c r="E29" s="13" t="s">
        <v>123</v>
      </c>
      <c r="F29" s="13" t="s">
        <v>122</v>
      </c>
      <c r="G29" s="13" t="s">
        <v>120</v>
      </c>
      <c r="H29" s="13" t="s">
        <v>121</v>
      </c>
      <c r="I29" s="13">
        <v>21287</v>
      </c>
      <c r="J29" s="13" t="s">
        <v>322</v>
      </c>
      <c r="K29" s="13">
        <v>21287</v>
      </c>
      <c r="L29" s="13" t="s">
        <v>174</v>
      </c>
      <c r="M29" s="13" t="s">
        <v>335</v>
      </c>
      <c r="N29" s="13">
        <v>420016</v>
      </c>
      <c r="O29" s="13" t="s">
        <v>409</v>
      </c>
      <c r="P29" s="13">
        <v>678750</v>
      </c>
      <c r="Q29" s="13" t="s">
        <v>453</v>
      </c>
      <c r="R29" s="13" t="s">
        <v>289</v>
      </c>
      <c r="S29" s="13" t="s">
        <v>499</v>
      </c>
      <c r="T29" s="13" t="s">
        <v>499</v>
      </c>
      <c r="U29" s="13" t="s">
        <v>326</v>
      </c>
      <c r="V29" s="13" t="s">
        <v>352</v>
      </c>
      <c r="W29" s="13">
        <v>0</v>
      </c>
      <c r="X29" s="13" t="s">
        <v>292</v>
      </c>
      <c r="Y29" s="13">
        <v>358152906</v>
      </c>
      <c r="Z29" s="13" t="s">
        <v>500</v>
      </c>
      <c r="AA29" s="13" t="s">
        <v>501</v>
      </c>
      <c r="AB29" s="15">
        <v>35000</v>
      </c>
      <c r="AC29" s="13" t="s">
        <v>413</v>
      </c>
      <c r="AD29" s="13">
        <v>24</v>
      </c>
      <c r="AE29" s="13" t="s">
        <v>502</v>
      </c>
      <c r="AF29" s="13" t="s">
        <v>300</v>
      </c>
      <c r="AG29" s="13" t="s">
        <v>503</v>
      </c>
      <c r="AH29" s="13" t="s">
        <v>300</v>
      </c>
      <c r="AI29" s="13" t="s">
        <v>504</v>
      </c>
      <c r="AJ29" s="15">
        <v>1860</v>
      </c>
      <c r="AK29" s="15">
        <v>1860</v>
      </c>
      <c r="AL29" s="13" t="s">
        <v>505</v>
      </c>
      <c r="AM29" s="15">
        <v>8280.9</v>
      </c>
      <c r="AN29" s="15">
        <v>4739.1000000000004</v>
      </c>
      <c r="AO29" s="15">
        <v>13020</v>
      </c>
      <c r="AP29" s="15">
        <v>26719.1</v>
      </c>
      <c r="AQ29" s="15">
        <v>5298.9</v>
      </c>
      <c r="AR29" s="15">
        <v>32018</v>
      </c>
      <c r="AS29" s="15">
        <v>4012.71</v>
      </c>
      <c r="AT29" s="15">
        <v>1567.29</v>
      </c>
      <c r="AU29" s="15">
        <v>5580</v>
      </c>
      <c r="AV29" s="13">
        <v>10</v>
      </c>
      <c r="AW29" s="13" t="s">
        <v>300</v>
      </c>
      <c r="AX29" s="13" t="s">
        <v>301</v>
      </c>
      <c r="AY29" s="13" t="s">
        <v>300</v>
      </c>
      <c r="AZ29" s="13" t="s">
        <v>300</v>
      </c>
      <c r="BA29" s="13" t="s">
        <v>300</v>
      </c>
      <c r="BB29" s="13" t="s">
        <v>302</v>
      </c>
      <c r="BC29" s="13" t="s">
        <v>300</v>
      </c>
      <c r="BD29" s="13" t="s">
        <v>300</v>
      </c>
      <c r="BE29" s="15">
        <v>0</v>
      </c>
      <c r="BF29" s="13" t="s">
        <v>499</v>
      </c>
      <c r="BG29" s="13" t="s">
        <v>506</v>
      </c>
      <c r="BH29" s="23" t="s">
        <v>304</v>
      </c>
      <c r="BI29" s="14" t="s">
        <v>10</v>
      </c>
      <c r="BJ29" s="24">
        <v>45853</v>
      </c>
      <c r="BK29" s="12"/>
      <c r="BL29" s="14" t="s">
        <v>20</v>
      </c>
      <c r="BM29" s="26" t="s">
        <v>21</v>
      </c>
      <c r="BN29" s="27" t="s">
        <v>23</v>
      </c>
      <c r="BO29" s="12" t="s">
        <v>33</v>
      </c>
      <c r="BP29" s="12">
        <v>0</v>
      </c>
      <c r="BQ29" s="28"/>
      <c r="BR29" s="29" t="s">
        <v>417</v>
      </c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17 Y18 Y19 Y20 Y21 Y22:Y23 Y24 Y25 Y26 Y27 Y28 Y29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2025-07-31T05:03:14Z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9958E5B9C44F48A1B8F9BA3FE330E912_12</vt:lpwstr>
  </property>
  <property fmtid="{D5CDD505-2E9C-101B-9397-08002B2CF9AE}" pid="3" name="KSOProductBuildVer">
    <vt:lpwstr>1033-12.2.0.21931</vt:lpwstr>
  </property>
</Properties>
</file>