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BABD7268-F0D9-4CCB-9CDD-88394227F48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16" i="21" l="1"/>
  <c r="BP15" i="21"/>
  <c r="BP13" i="21"/>
  <c r="BP12" i="2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11" i="20" s="1"/>
  <c r="B5" i="20"/>
  <c r="B11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5" i="7" l="1"/>
  <c r="B5" i="24" s="1"/>
  <c r="C7" i="20"/>
  <c r="B6" i="20"/>
  <c r="C15" i="20"/>
  <c r="B10" i="20"/>
  <c r="B14" i="20"/>
  <c r="B9" i="20"/>
  <c r="C10" i="20"/>
  <c r="B8" i="20"/>
  <c r="C9" i="20"/>
  <c r="B16" i="20"/>
  <c r="D5" i="7"/>
  <c r="B7" i="20"/>
  <c r="C8" i="20"/>
  <c r="B15" i="20"/>
  <c r="C16" i="20"/>
  <c r="C6" i="20"/>
  <c r="B13" i="20"/>
  <c r="C14" i="20"/>
  <c r="B12" i="20"/>
  <c r="C13" i="20"/>
  <c r="C12" i="20"/>
  <c r="C5" i="24" l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<sst xmlns="http://schemas.openxmlformats.org/spreadsheetml/2006/main" count="2991" uniqueCount="684">
  <si>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</si>
  <si>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</si>
  <si>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</si>
  <si>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</si>
  <si>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</si>
  <si>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</si>
  <si>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</si>
  <si>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</si>
  <si>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</si>
  <si>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</si>
  <si>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</si>
  <si>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</si>
  <si>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</si>
  <si>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</si>
  <si>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</si>
  <si>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</si>
  <si>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</si>
  <si>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</si>
  <si>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</si>
  <si>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</si>
  <si>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</si>
  <si>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</si>
  <si>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</si>
  <si>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</si>
  <si>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</si>
  <si>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</si>
  <si>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</si>
  <si>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</si>
  <si>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</si>
  <si>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</si>
  <si>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</si>
  <si>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</si>
  <si>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</si>
  <si>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</si>
  <si>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</si>
  <si>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</si>
  <si>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</si>
  <si>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</si>
  <si>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</si>
  <si>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</si>
  <si>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</si>
  <si>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</si>
  <si>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</si>
  <si>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</si>
  <si>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</si>
  <si>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</si>
  <si>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</si>
  <si>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</si>
  <si>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</si>
  <si>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</si>
  <si>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</si>
  <si>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</si>
  <si>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</si>
  <si>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</si>
  <si>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</si>
  <si>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</si>
  <si>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</si>
  <si>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</si>
  <si>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</si>
  <si>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</si>
  <si>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</si>
  <si>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</si>
  <si>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</si>
  <si>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</si>
  <si>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</si>
  <si>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</si>
  <si>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</si>
  <si>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</si>
  <si>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</si>
  <si>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</si>
  <si>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</si>
  <si>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</si>
  <si>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</si>
  <si>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</si>
  <si>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</si>
  <si>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</si>
  <si>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</si>
  <si>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</si>
  <si>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</si>
  <si>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</si>
  <si>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</si>
  <si>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</si>
  <si>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</si>
  <si>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</si>
  <si>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</si>
  <si>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</si>
  <si>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</si>
  <si>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</si>
  <si>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</si>
  <si>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</si>
  <si>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Pappu Kumar Ran/SF0047226</t>
  </si>
  <si>
    <t>Baban Kumar Ram/Sf0064392</t>
  </si>
  <si>
    <t>Rakesh Kumar Singh/SF0007606</t>
  </si>
  <si>
    <t>Alok Kumar Raju/SF0091403</t>
  </si>
  <si>
    <t>Terminated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</si>
  <si>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</si>
  <si>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</si>
  <si>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</si>
  <si>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</si>
  <si>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</si>
  <si>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</si>
  <si>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</si>
  <si>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</si>
  <si>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</si>
  <si>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</si>
  <si>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</si>
  <si>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</si>
  <si>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</si>
  <si>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</si>
  <si>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</si>
  <si>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</si>
  <si>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</si>
  <si>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</si>
  <si>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</si>
  <si>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</si>
  <si>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</si>
  <si>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</si>
  <si>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</si>
  <si>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</si>
  <si>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</si>
  <si>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BH3473</t>
  </si>
  <si>
    <t>Nautan</t>
  </si>
  <si>
    <t>Jagdishpur</t>
  </si>
  <si>
    <t>kotwa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</si>
  <si>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</si>
  <si>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</si>
  <si>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</si>
  <si>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</si>
  <si>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</si>
  <si>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</si>
  <si>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</si>
  <si>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</si>
  <si>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</si>
  <si>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</si>
  <si>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</si>
  <si>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</si>
  <si>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</si>
  <si>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</si>
  <si>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</si>
  <si>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</si>
  <si>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</si>
  <si>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</si>
  <si>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</si>
  <si>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</si>
  <si>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</si>
  <si>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</si>
  <si>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</si>
  <si>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</si>
  <si>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</si>
  <si>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</si>
  <si>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</si>
  <si>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</si>
  <si>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</si>
  <si>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</si>
  <si>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</si>
  <si>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</si>
  <si>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</si>
  <si>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</si>
  <si>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</si>
  <si>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</si>
  <si>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</si>
  <si>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</si>
  <si>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</si>
  <si>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</si>
  <si>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</si>
  <si>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</si>
  <si>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</si>
  <si>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</si>
  <si>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Vikash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</si>
  <si>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</si>
  <si>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Raja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</si>
  <si>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</si>
  <si>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SF0097774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</si>
  <si>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</si>
  <si>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SF0077523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</si>
  <si>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</si>
  <si>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</si>
  <si>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</si>
  <si>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</si>
  <si>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</si>
  <si>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</si>
  <si>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</si>
  <si>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</si>
  <si>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</si>
  <si>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</si>
  <si>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</si>
  <si>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</si>
  <si>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</si>
  <si>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</si>
  <si>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</si>
  <si>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</si>
  <si>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</si>
  <si>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</si>
  <si>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</si>
  <si>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</si>
  <si>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</si>
  <si>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</si>
  <si>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</si>
  <si>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</si>
  <si>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</si>
  <si>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</si>
  <si>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</si>
  <si>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FN25-26-01153</t>
  </si>
  <si>
    <t>Sonu Kumar</t>
  </si>
  <si>
    <t>SF0054566</t>
  </si>
  <si>
    <t>Shiwrajpur C34</t>
  </si>
  <si>
    <t>SSF5726102</t>
  </si>
  <si>
    <t>SUNAINA DEVI</t>
  </si>
  <si>
    <t>05-Mar-2024</t>
  </si>
  <si>
    <t>Borrower paid her EMI Rs 2240 on dated 10-11-24,but demand not entry by BM Sonu Kumar.,Fake signatures were made by the branch employee. The signatures do not match the fake employee's signature. January month 2024.</t>
  </si>
  <si>
    <t>654740</t>
  </si>
  <si>
    <t>SID951375375267</t>
  </si>
  <si>
    <t>MINA DEVI</t>
  </si>
  <si>
    <t>28-Nov-2023</t>
  </si>
  <si>
    <t>Borrower paid her EMI Rs 2780 on dated 08-01-25,but demand not entry by B.M Sonu Kumar.,Fake signatures were made by the branch employee. The signatures do not match the fake employee's signature. Oct month 2024.</t>
  </si>
  <si>
    <t>683745</t>
  </si>
  <si>
    <t>SSF3937935</t>
  </si>
  <si>
    <t>AIPI DEVI</t>
  </si>
  <si>
    <t>12-Jun-2023</t>
  </si>
  <si>
    <t>Borrower paid her EMI Rs 2250 on dated 08-10-24,but demand not entry by BM Sonu Kumar.,</t>
  </si>
  <si>
    <t>Borrower paid her EMI Rs 2250 on dated 08-11-24,but demand not entry by BM Sonu Kumar</t>
  </si>
  <si>
    <t>SSF2361844</t>
  </si>
  <si>
    <t>KAMANI DEVI</t>
  </si>
  <si>
    <t>SSF3937944</t>
  </si>
  <si>
    <t>MADHU DEVI</t>
  </si>
  <si>
    <t>Borrower paid her EMI Rs 2250 on dated 08-10-24,but demand not entry by BM Sonu Kumar.</t>
  </si>
  <si>
    <t>SSF3937958</t>
  </si>
  <si>
    <t>Borrower paid her EMI Rs 2240 on dated 05-10-24,but demand not entry by BM Sonu Kumar.</t>
  </si>
  <si>
    <t>Borrower paid her EMI Rs 2240 on dated 08-01-25,but demand not entry by BM Sonu Kumar</t>
  </si>
  <si>
    <t>Bardaha C48</t>
  </si>
  <si>
    <t>SSF5214580</t>
  </si>
  <si>
    <t>RINA DEVI</t>
  </si>
  <si>
    <t>03-Jan-2024</t>
  </si>
  <si>
    <t>1.Borrower paid her EMI Rs 2240 on dated 05-10-24,but demand not entry by BM Sonu Kumar., 2. Borrower paid her EMI Rs 2240 on dated 08-01-25,but demand not entry by BM Sonu Kumar., 3.Borrower paid her EMI Rs 2240 on dated 08-02-25,but demand not entry by BM Sonu Kumar</t>
  </si>
  <si>
    <t>Form Date :</t>
  </si>
  <si>
    <t>To Date :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</si>
  <si>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</si>
  <si>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</si>
  <si>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</si>
  <si>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</si>
  <si>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</si>
  <si>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</si>
  <si>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</si>
  <si>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</si>
  <si>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</si>
  <si>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</si>
  <si>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</si>
  <si>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</si>
  <si>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</si>
  <si>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</si>
  <si>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</si>
  <si>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</si>
  <si>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</si>
  <si>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</si>
  <si>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</si>
  <si>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</si>
  <si>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</si>
  <si>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</si>
  <si>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</si>
  <si>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</si>
  <si>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</si>
  <si>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</si>
  <si>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</si>
  <si>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</si>
  <si>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</si>
  <si>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</si>
  <si>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</si>
  <si>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</si>
  <si>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</si>
  <si>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</si>
  <si>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</si>
  <si>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</si>
  <si>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</si>
  <si>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</si>
  <si>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</si>
  <si>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</si>
  <si>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</si>
  <si>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</si>
  <si>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</si>
  <si>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</si>
  <si>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</si>
  <si>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</si>
  <si>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</si>
  <si>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</si>
  <si>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</si>
  <si>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</si>
  <si>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</si>
  <si>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</si>
  <si>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</si>
  <si>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</si>
  <si>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</si>
  <si>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</si>
  <si>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</si>
  <si>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</si>
  <si>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</si>
  <si>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</si>
  <si>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</si>
  <si>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</si>
  <si>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</si>
  <si>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</si>
  <si>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</si>
  <si>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</si>
  <si>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</si>
  <si>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Kotwa</t>
  </si>
  <si>
    <t>BALUA RAMPURWA</t>
  </si>
  <si>
    <t>SF0082067</t>
  </si>
  <si>
    <t>Anand Kumar</t>
  </si>
  <si>
    <t>Shiwrajpur C34 RANJAN DEVI1</t>
  </si>
  <si>
    <t>Chetana</t>
  </si>
  <si>
    <t>OBC</t>
  </si>
  <si>
    <t>HINDU</t>
  </si>
  <si>
    <t>Agriculture &amp; Farming</t>
  </si>
  <si>
    <t>10</t>
  </si>
  <si>
    <t>1</t>
  </si>
  <si>
    <t>1 Yrs</t>
  </si>
  <si>
    <t>05 Mar 2024</t>
  </si>
  <si>
    <t>&lt;= 2 Years</t>
  </si>
  <si>
    <t>10-Apr-2024</t>
  </si>
  <si>
    <t>10-Dec-2024</t>
  </si>
  <si>
    <t/>
  </si>
  <si>
    <t>31-60</t>
  </si>
  <si>
    <t>Open</t>
  </si>
  <si>
    <t>8298627617</t>
  </si>
  <si>
    <t>Satyendra kumar singh/SF0075615</t>
  </si>
  <si>
    <t>visited</t>
  </si>
  <si>
    <t>Shiwrajpur C34 VICKY HOME21</t>
  </si>
  <si>
    <t>SSF4315532</t>
  </si>
  <si>
    <t>SUNITA DEVI</t>
  </si>
  <si>
    <t>14-Aug-2023</t>
  </si>
  <si>
    <t>14 Aug 2023</t>
  </si>
  <si>
    <t>10-Sep-2023</t>
  </si>
  <si>
    <t>10-Jan-2025</t>
  </si>
  <si>
    <t>91-120</t>
  </si>
  <si>
    <t>8581031235</t>
  </si>
  <si>
    <t>No Issue</t>
  </si>
  <si>
    <t>Shiwrajpur C44</t>
  </si>
  <si>
    <t>Shiwrajpur C44 RINKU DEVI BALUA RAMPURWA3</t>
  </si>
  <si>
    <t>SSF6062964</t>
  </si>
  <si>
    <t>KAMLAWATI KUMARI</t>
  </si>
  <si>
    <t>26-Apr-2024</t>
  </si>
  <si>
    <t>0 Yrs</t>
  </si>
  <si>
    <t>26 Apr 2024</t>
  </si>
  <si>
    <t>10-Jun-2024</t>
  </si>
  <si>
    <t>1-30 Days</t>
  </si>
  <si>
    <t>9234592191</t>
  </si>
  <si>
    <t>Shiwrajpur C44 MAYA DEVI OKIL MUKHIYA RAMPURWA BIN TOLI3</t>
  </si>
  <si>
    <t>SSF4623303</t>
  </si>
  <si>
    <t>BC</t>
  </si>
  <si>
    <t>Agarbathi Making</t>
  </si>
  <si>
    <t>BABUNTI DEVI</t>
  </si>
  <si>
    <t>27-Sep-2023</t>
  </si>
  <si>
    <t>27 Sep 2023</t>
  </si>
  <si>
    <t>10-Nov-2023</t>
  </si>
  <si>
    <t>14-Dec-2024</t>
  </si>
  <si>
    <t>9162956999</t>
  </si>
  <si>
    <t>Bardaha</t>
  </si>
  <si>
    <t>Bardaha C35</t>
  </si>
  <si>
    <t>Bardaha C35 Bairiya Tiwari Tola Ward No 051</t>
  </si>
  <si>
    <t>SSF3906239</t>
  </si>
  <si>
    <t>MALATI DEVI</t>
  </si>
  <si>
    <t>20-Nov-2024</t>
  </si>
  <si>
    <t>05</t>
  </si>
  <si>
    <t>2</t>
  </si>
  <si>
    <t>02 Jun 2023</t>
  </si>
  <si>
    <t>05-Jan-2025</t>
  </si>
  <si>
    <t>Standard</t>
  </si>
  <si>
    <t>7255061277</t>
  </si>
  <si>
    <t>Loan Card Not Available</t>
  </si>
  <si>
    <t>SSF3906195</t>
  </si>
  <si>
    <t>INDU DEVI</t>
  </si>
  <si>
    <t>6304253024</t>
  </si>
  <si>
    <t>Dabariya</t>
  </si>
  <si>
    <t>naeema</t>
  </si>
  <si>
    <t>08</t>
  </si>
  <si>
    <t>23 Oct 2019</t>
  </si>
  <si>
    <t>08-Jan-2024</t>
  </si>
  <si>
    <t>26-Dec-2024</t>
  </si>
  <si>
    <t>8002650535</t>
  </si>
  <si>
    <t>Amisha 683745 G3</t>
  </si>
  <si>
    <t>Animal Husbandry &amp; Poultry</t>
  </si>
  <si>
    <t>12 Jun 2023</t>
  </si>
  <si>
    <t>08-Aug-2023</t>
  </si>
  <si>
    <t>08-Jan-2025</t>
  </si>
  <si>
    <t>6299484503</t>
  </si>
  <si>
    <t>1.Borrower paid her EMI Rs 2250 on dated 08-10-24,but demand not entry by BM Sonu Kumar., 2. Borrower paid her EMI Rs 2250 on dated 08-11-24,but demand not entry by BM Sonu Kumar</t>
  </si>
  <si>
    <t>683745 Kimini 21</t>
  </si>
  <si>
    <t>3 Yrs</t>
  </si>
  <si>
    <t>17 Feb 2022</t>
  </si>
  <si>
    <t>&gt; 2 to 4 Years</t>
  </si>
  <si>
    <t>6207862752</t>
  </si>
  <si>
    <t>9661266805</t>
  </si>
  <si>
    <t>7563044779</t>
  </si>
  <si>
    <t>BAIRIYA</t>
  </si>
  <si>
    <t>SF0096967</t>
  </si>
  <si>
    <t>Samarjit Pal</t>
  </si>
  <si>
    <t>Bardaha C48 Khushbu Devi Nandkishor Patel Dumariya Pakhnaha4</t>
  </si>
  <si>
    <t>03 Jan 2024</t>
  </si>
  <si>
    <t>05-Feb-2024</t>
  </si>
  <si>
    <t>05-Dec-2024</t>
  </si>
  <si>
    <t>61-90</t>
  </si>
  <si>
    <t>7351129035</t>
  </si>
  <si>
    <t>Bardaha C27</t>
  </si>
  <si>
    <t>Bardaha C27 Sita Devi WARD NO 101</t>
  </si>
  <si>
    <t>SSF3826178</t>
  </si>
  <si>
    <t>LALITA DEVI</t>
  </si>
  <si>
    <t>29-Apr-2023</t>
  </si>
  <si>
    <t>29 Apr 2023</t>
  </si>
  <si>
    <t>05-Jun-2023</t>
  </si>
  <si>
    <t>03-Jan-2025</t>
  </si>
  <si>
    <t>9879788887</t>
  </si>
  <si>
    <t>ward no 10 C27 G2</t>
  </si>
  <si>
    <t>SSF3868416</t>
  </si>
  <si>
    <t>SUGANTI DEVI</t>
  </si>
  <si>
    <t>18-May-2023</t>
  </si>
  <si>
    <t>18 May 2023</t>
  </si>
  <si>
    <t>05-Jul-2023</t>
  </si>
  <si>
    <t>05-Sep-2024</t>
  </si>
  <si>
    <t>7761941649</t>
  </si>
  <si>
    <t>HAINAGAR</t>
  </si>
  <si>
    <t>Bardaha C34</t>
  </si>
  <si>
    <t>hari nagar C34 G2</t>
  </si>
  <si>
    <t>SSF3893030</t>
  </si>
  <si>
    <t>26-May-2023</t>
  </si>
  <si>
    <t>09</t>
  </si>
  <si>
    <t>26 May 2023</t>
  </si>
  <si>
    <t>09-Jul-2023</t>
  </si>
  <si>
    <t>09-Jan-2025</t>
  </si>
  <si>
    <t>8102560224</t>
  </si>
  <si>
    <t>Bardaha C36</t>
  </si>
  <si>
    <t>Bardaha C36 Urmila Devi Ward No 10 New Centr1</t>
  </si>
  <si>
    <t>SSF3910937</t>
  </si>
  <si>
    <t>SHARDA DEVI</t>
  </si>
  <si>
    <t>25-Jun-2023</t>
  </si>
  <si>
    <t>25 Jun 2023</t>
  </si>
  <si>
    <t>05-Aug-2023</t>
  </si>
  <si>
    <t>06-Jan-2025</t>
  </si>
  <si>
    <t>9135900484</t>
  </si>
  <si>
    <t>PUJAHA_PATJIRWA UTTARI</t>
  </si>
  <si>
    <t>Bardaha C43</t>
  </si>
  <si>
    <t>Bardaha C43 Dilip Ji Sirisiya Patjirwa1</t>
  </si>
  <si>
    <t>SSF4234386</t>
  </si>
  <si>
    <t>ROBA DEVI</t>
  </si>
  <si>
    <t>31-Jul-2023</t>
  </si>
  <si>
    <t>02</t>
  </si>
  <si>
    <t>31 Jul 2023</t>
  </si>
  <si>
    <t>02-Sep-2023</t>
  </si>
  <si>
    <t>28-Dec-2024</t>
  </si>
  <si>
    <t>7033315495</t>
  </si>
  <si>
    <t>ANITA pujaha PATJIRWA  C43 G3</t>
  </si>
  <si>
    <t>SSF4320688</t>
  </si>
  <si>
    <t>PRATIMA DEVI</t>
  </si>
  <si>
    <t>31-Dec-2024</t>
  </si>
  <si>
    <t>9142445291</t>
  </si>
  <si>
    <t>Bardaha C41</t>
  </si>
  <si>
    <t>Kiran BAIRIYA1 thana C41 G2</t>
  </si>
  <si>
    <t>SSF4374366</t>
  </si>
  <si>
    <t>RENU DEVI</t>
  </si>
  <si>
    <t>23-Aug-2023</t>
  </si>
  <si>
    <t>23 Aug 2023</t>
  </si>
  <si>
    <t>05-Oct-2023</t>
  </si>
  <si>
    <t>7281962758</t>
  </si>
  <si>
    <t>Bardaha C34 Shiv kumari Devi Hira Sah Hari Nagar Banhawara1</t>
  </si>
  <si>
    <t>SSF4495329</t>
  </si>
  <si>
    <t>PRAMILA DEVI</t>
  </si>
  <si>
    <t>13-Sep-2023</t>
  </si>
  <si>
    <t>13 Sep 2023</t>
  </si>
  <si>
    <t>09-Oct-2023</t>
  </si>
  <si>
    <t>6207743069</t>
  </si>
  <si>
    <t>Shiwrajpur C44 Vicky 21</t>
  </si>
  <si>
    <t>SSF4504051</t>
  </si>
  <si>
    <t>KALAWTI DEVI</t>
  </si>
  <si>
    <t>14-Sep-2023</t>
  </si>
  <si>
    <t>14 Sep 2023</t>
  </si>
  <si>
    <t>10-Oct-2023</t>
  </si>
  <si>
    <t>6209195393</t>
  </si>
  <si>
    <t>sawariya balua rampurwa C44 G2</t>
  </si>
  <si>
    <t>SSF4552985</t>
  </si>
  <si>
    <t>LALTI DEVI</t>
  </si>
  <si>
    <t>18-Sep-2023</t>
  </si>
  <si>
    <t>18 Sep 2023</t>
  </si>
  <si>
    <t>8950907620</t>
  </si>
  <si>
    <t>SSF4591487</t>
  </si>
  <si>
    <t>SC</t>
  </si>
  <si>
    <t>23-Sep-2023</t>
  </si>
  <si>
    <t>23 Sep 2023</t>
  </si>
  <si>
    <t>11-Dec-2024</t>
  </si>
  <si>
    <t>7260029022</t>
  </si>
  <si>
    <t>SSF4622384</t>
  </si>
  <si>
    <t>SABITA DEVI</t>
  </si>
  <si>
    <t>9525159463</t>
  </si>
  <si>
    <t>TADHAWA NANDPUR</t>
  </si>
  <si>
    <t>Sofwa tola C24</t>
  </si>
  <si>
    <t>Sofwa tola C24 Tadhava MATH Nand Pur WARD No 041</t>
  </si>
  <si>
    <t>SSF4891869</t>
  </si>
  <si>
    <t>SAPNA DEVI</t>
  </si>
  <si>
    <t>22-Nov-2023</t>
  </si>
  <si>
    <t>22 Nov 2023</t>
  </si>
  <si>
    <t>05-Jan-2024</t>
  </si>
  <si>
    <t>7033904342</t>
  </si>
  <si>
    <t>SSF4939040</t>
  </si>
  <si>
    <t>DURGAWTI KUMARI</t>
  </si>
  <si>
    <t>24-Nov-2023</t>
  </si>
  <si>
    <t>24 Nov 2023</t>
  </si>
  <si>
    <t>09-Jan-2024</t>
  </si>
  <si>
    <t>7004234265</t>
  </si>
  <si>
    <t>SSF4961670</t>
  </si>
  <si>
    <t>PINKI DEVI</t>
  </si>
  <si>
    <t>26-Nov-2023</t>
  </si>
  <si>
    <t>26 Nov 2023</t>
  </si>
  <si>
    <t>8521253181</t>
  </si>
  <si>
    <t>borrower</t>
  </si>
  <si>
    <t>BALUA RAMPURWA C10</t>
  </si>
  <si>
    <t>BALUA RAMPURWA C10 Premshila Devi PUJAHA Patjirwa VINOD G1</t>
  </si>
  <si>
    <t>SSF5047695</t>
  </si>
  <si>
    <t>GAYTRI DEVI</t>
  </si>
  <si>
    <t>11-Dec-2023</t>
  </si>
  <si>
    <t>07</t>
  </si>
  <si>
    <t>11 Dec 2023</t>
  </si>
  <si>
    <t>07-Jan-2024</t>
  </si>
  <si>
    <t>07-Jan-2025</t>
  </si>
  <si>
    <t>9507646816</t>
  </si>
  <si>
    <t>BALUA RAMPURWA C3</t>
  </si>
  <si>
    <t>BALUA RAMPURWA C3 Virendra Chaudhary Home1</t>
  </si>
  <si>
    <t>SSF5085367</t>
  </si>
  <si>
    <t>BHAGBANIYA DEVI</t>
  </si>
  <si>
    <t>14-Dec-2023</t>
  </si>
  <si>
    <t>14 Dec 2023</t>
  </si>
  <si>
    <t>8092982493</t>
  </si>
  <si>
    <t>BALUA RAMPURWA C10 Ripu G Bagambharpur1</t>
  </si>
  <si>
    <t>SSF5297300</t>
  </si>
  <si>
    <t>MUNNI DEVI</t>
  </si>
  <si>
    <t>17-Jan-2024</t>
  </si>
  <si>
    <t>17 Jan 2024</t>
  </si>
  <si>
    <t>07-Mar-2024</t>
  </si>
  <si>
    <t>9661285164</t>
  </si>
  <si>
    <t>Bairia</t>
  </si>
  <si>
    <t>Bairia C2</t>
  </si>
  <si>
    <t>Bairia C2 Bairiya Omparkash Word 9 7870321</t>
  </si>
  <si>
    <t>SSF5349922</t>
  </si>
  <si>
    <t>RAJANTI DEVI</t>
  </si>
  <si>
    <t>22-Jan-2024</t>
  </si>
  <si>
    <t>22 Jan 2024</t>
  </si>
  <si>
    <t>7547891644</t>
  </si>
  <si>
    <t>SSF5349943</t>
  </si>
  <si>
    <t>DULARI DEVI</t>
  </si>
  <si>
    <t>7061539128</t>
  </si>
  <si>
    <t>SSF5350280</t>
  </si>
  <si>
    <t>7491854364</t>
  </si>
  <si>
    <t>SSF5351035</t>
  </si>
  <si>
    <t>RIMA KUMARI</t>
  </si>
  <si>
    <t>19-Jan-2024</t>
  </si>
  <si>
    <t>19 Jan 2024</t>
  </si>
  <si>
    <t>9523251468</t>
  </si>
  <si>
    <t>SSF5353272</t>
  </si>
  <si>
    <t>MALTI DEVI</t>
  </si>
  <si>
    <t>23-Jan-2024</t>
  </si>
  <si>
    <t>23 Jan 2024</t>
  </si>
  <si>
    <t>9234298456</t>
  </si>
  <si>
    <t>BALUA RAMPURWA C11</t>
  </si>
  <si>
    <t>BALUA RAMPURWA C11 HASANTARA KHATOON PAKHANAHA1</t>
  </si>
  <si>
    <t>SSF5378854</t>
  </si>
  <si>
    <t>MUSLIM</t>
  </si>
  <si>
    <t>RIJWANA KHATOON</t>
  </si>
  <si>
    <t>24-Jan-2024</t>
  </si>
  <si>
    <t>24 Jan 2024</t>
  </si>
  <si>
    <t>09-Mar-2024</t>
  </si>
  <si>
    <t>7369861728</t>
  </si>
  <si>
    <t>SSF5379362</t>
  </si>
  <si>
    <t>NAJMU NESHA</t>
  </si>
  <si>
    <t>09-Dec-2024</t>
  </si>
  <si>
    <t>8897068140</t>
  </si>
  <si>
    <t>SSF5380895</t>
  </si>
  <si>
    <t>JAMILA KHATOON</t>
  </si>
  <si>
    <t>7739170279</t>
  </si>
  <si>
    <t>BALUA RAMPURWA C10 Rita Devi Tumkadiya Ward No 08 School Ke Pass1</t>
  </si>
  <si>
    <t>SSF5405102</t>
  </si>
  <si>
    <t>SUKHALI DEVI</t>
  </si>
  <si>
    <t>29-Jan-2024</t>
  </si>
  <si>
    <t>29 Jan 2024</t>
  </si>
  <si>
    <t>9507009147</t>
  </si>
  <si>
    <t>ANGURI HASANATARA C11 G3</t>
  </si>
  <si>
    <t>SSF5420207</t>
  </si>
  <si>
    <t>ANGURI KHATOON</t>
  </si>
  <si>
    <t>30-Jan-2024</t>
  </si>
  <si>
    <t>30 Jan 2024</t>
  </si>
  <si>
    <t>7361081230</t>
  </si>
  <si>
    <t>SSF5420220</t>
  </si>
  <si>
    <t>CHANDA DEVI</t>
  </si>
  <si>
    <t>7462815635</t>
  </si>
  <si>
    <t>SSF5420221</t>
  </si>
  <si>
    <t>PRABHAVATI DEVI</t>
  </si>
  <si>
    <t>8102827729</t>
  </si>
  <si>
    <t>BALUA RAMPURWA C15</t>
  </si>
  <si>
    <t>BALUA RAMPURWA C15 Pujaha Patjirwa1</t>
  </si>
  <si>
    <t>SSF5553908</t>
  </si>
  <si>
    <t>SIMA DEVI</t>
  </si>
  <si>
    <t>13-Feb-2024</t>
  </si>
  <si>
    <t>13 Feb 2024</t>
  </si>
  <si>
    <t>11-Jan-2025</t>
  </si>
  <si>
    <t>8507863939</t>
  </si>
  <si>
    <t>BALUA RAMPURWA C15 Vinod PATJIRWA Rani Devi1</t>
  </si>
  <si>
    <t>SSF5588720</t>
  </si>
  <si>
    <t>SHILA DEVI</t>
  </si>
  <si>
    <t>16-Feb-2024</t>
  </si>
  <si>
    <t>16 Feb 2024</t>
  </si>
  <si>
    <t>07-Apr-2024</t>
  </si>
  <si>
    <t>7763983910</t>
  </si>
  <si>
    <t>SSF5588721</t>
  </si>
  <si>
    <t>PUJA KUMARI</t>
  </si>
  <si>
    <t>7096649552</t>
  </si>
  <si>
    <t>SSF5588812</t>
  </si>
  <si>
    <t>SAVITA KUMARI</t>
  </si>
  <si>
    <t>9229171189</t>
  </si>
  <si>
    <t>BALUA RAMPURWA C15 G2</t>
  </si>
  <si>
    <t>SSF5627287</t>
  </si>
  <si>
    <t>23-Feb-2024</t>
  </si>
  <si>
    <t>23 Feb 2024</t>
  </si>
  <si>
    <t>8210611066</t>
  </si>
  <si>
    <t>VEENA DEVI VICKY  C34 G3</t>
  </si>
  <si>
    <t>SSF5769584</t>
  </si>
  <si>
    <t>MAYA KUMARI</t>
  </si>
  <si>
    <t>11-Mar-2024</t>
  </si>
  <si>
    <t>11 Mar 2024</t>
  </si>
  <si>
    <t>6284127139</t>
  </si>
  <si>
    <t>SSF5839424</t>
  </si>
  <si>
    <t>SONA DEVI</t>
  </si>
  <si>
    <t>05-Apr-2024</t>
  </si>
  <si>
    <t>05 Apr 2024</t>
  </si>
  <si>
    <t>07-May-2024</t>
  </si>
  <si>
    <t>9931489681</t>
  </si>
  <si>
    <t>BALUA RAMPURWA C16</t>
  </si>
  <si>
    <t>BALUA RAMPURWA C16 Urmila Devi Patjirwa Pujahan1</t>
  </si>
  <si>
    <t>SSF5865542</t>
  </si>
  <si>
    <t>DIPA DEVI</t>
  </si>
  <si>
    <t>31-Mar-2024</t>
  </si>
  <si>
    <t>31 Mar 2024</t>
  </si>
  <si>
    <t>09-May-2024</t>
  </si>
  <si>
    <t>9199455031</t>
  </si>
  <si>
    <t>SSF5920800</t>
  </si>
  <si>
    <t>KSHEMA KUMARI</t>
  </si>
  <si>
    <t>9155563287</t>
  </si>
  <si>
    <t>SSF5938964</t>
  </si>
  <si>
    <t>SAROJ KUMARI</t>
  </si>
  <si>
    <t>9102732756</t>
  </si>
  <si>
    <t>SSF6008400</t>
  </si>
  <si>
    <t>ARTI DEVI</t>
  </si>
  <si>
    <t>18-Apr-2024</t>
  </si>
  <si>
    <t>18 Apr 2024</t>
  </si>
  <si>
    <t>05-Jun-2024</t>
  </si>
  <si>
    <t>9661560215</t>
  </si>
  <si>
    <t>PANPATI  C2 G2</t>
  </si>
  <si>
    <t>SSF6048777</t>
  </si>
  <si>
    <t>PANPATI DEVI</t>
  </si>
  <si>
    <t>25-Apr-2024</t>
  </si>
  <si>
    <t>25 Apr 2024</t>
  </si>
  <si>
    <t>9631530132</t>
  </si>
  <si>
    <t>SSF6263959</t>
  </si>
  <si>
    <t>RUBINA KHATOON</t>
  </si>
  <si>
    <t>02-Jun-2024</t>
  </si>
  <si>
    <t>GL-1</t>
  </si>
  <si>
    <t>02 Jun 2024</t>
  </si>
  <si>
    <t>09-Jul-2024</t>
  </si>
  <si>
    <t>7644905819</t>
  </si>
  <si>
    <t>SSF5555272</t>
  </si>
  <si>
    <t>30-Nov-2024</t>
  </si>
  <si>
    <t>6350409817</t>
  </si>
  <si>
    <t>BABITA VICKY CHAUDHARY C34 G2</t>
  </si>
  <si>
    <t>SSF4718394</t>
  </si>
  <si>
    <t>CHHATHIYA DEVI</t>
  </si>
  <si>
    <t>15 Oct 2023</t>
  </si>
  <si>
    <t>8219280210</t>
  </si>
  <si>
    <t>SSF3917004</t>
  </si>
  <si>
    <t>SUMITRA DEVI</t>
  </si>
  <si>
    <t>9771515167</t>
  </si>
  <si>
    <t>BAGAHI</t>
  </si>
  <si>
    <t>tilangahi C3</t>
  </si>
  <si>
    <t>tilangahi rajan C3 G2</t>
  </si>
  <si>
    <t>SSF4843756</t>
  </si>
  <si>
    <t>08 Nov 2023</t>
  </si>
  <si>
    <t>8804229590</t>
  </si>
  <si>
    <t>Borrower paid her EMI Rs 2240 on dated 10-11-24,but demand not entry by BM Sonu Kumar.,Fake signatures were made by the branch employee. The signatures do not match the fake employee's signature. January month 2025.</t>
  </si>
  <si>
    <t>Reporting Time : 10 July 2025 , Thursday 07:00 AM</t>
  </si>
  <si>
    <t xml:space="preserve">"1.Fraud has been identified by business team on 30-06-2025 against BM Sonu kumar /SF0054566
2.Complain team raised complain on 30-06-2025 vide complain number FN25-26-01153 respectively.
3.At the time of Complain raised 2 borrower was affected of Rs.5560.
4.BM Sonu kumar last working day from the branch was 05-03-2025.
5.After verification done by Audit team out of 59 borrowers physical verified 7 borrowers were affected of Rs.27490."
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</si>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</sst>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80008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2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164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7" fillId="0" borderId="0"/>
    <xf numFmtId="0" fontId="28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6" fillId="0" borderId="0"/>
    <xf numFmtId="0" fontId="31" fillId="0" borderId="0"/>
    <xf numFmtId="0" fontId="31" fillId="0" borderId="0"/>
    <xf numFmtId="0" fontId="31" fillId="0" borderId="0"/>
    <xf numFmtId="0" fontId="24" fillId="0" borderId="0"/>
    <xf numFmtId="0" fontId="31" fillId="0" borderId="0"/>
    <xf numFmtId="0" fontId="26" fillId="0" borderId="0">
      <protection locked="0"/>
    </xf>
    <xf numFmtId="0" fontId="31" fillId="0" borderId="0"/>
    <xf numFmtId="0" fontId="26" fillId="0" borderId="0" applyNumberFormat="0" applyFill="0" applyBorder="0" applyAlignment="0" applyProtection="0"/>
    <xf numFmtId="0" fontId="26" fillId="0" borderId="0">
      <protection locked="0"/>
    </xf>
    <xf numFmtId="0" fontId="31" fillId="0" borderId="0"/>
    <xf numFmtId="0" fontId="32" fillId="0" borderId="0"/>
    <xf numFmtId="0" fontId="26" fillId="0" borderId="0"/>
    <xf numFmtId="0" fontId="28" fillId="0" borderId="0"/>
    <xf numFmtId="0" fontId="31" fillId="0" borderId="0"/>
    <xf numFmtId="0" fontId="31" fillId="0" borderId="0"/>
    <xf numFmtId="165" fontId="2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24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8" fillId="2" borderId="1" xfId="0" applyFont="1" applyFill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9" fillId="0" borderId="3" xfId="16" applyFont="1" applyBorder="1" applyAlignment="1" applyProtection="1">
      <alignment vertical="center"/>
    </xf>
    <xf numFmtId="0" fontId="10" fillId="0" borderId="3" xfId="16" applyFont="1" applyBorder="1" applyAlignment="1" applyProtection="1">
      <alignment vertical="center"/>
    </xf>
    <xf numFmtId="0" fontId="11" fillId="0" borderId="0" xfId="0" applyFont="1"/>
    <xf numFmtId="0" fontId="7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2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3" fillId="0" borderId="0" xfId="2" applyFont="1" applyAlignment="1">
      <alignment horizontal="center" vertical="center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15" fillId="0" borderId="9" xfId="7" applyFont="1" applyBorder="1" applyAlignment="1" applyProtection="1">
      <alignment horizontal="center"/>
    </xf>
    <xf numFmtId="0" fontId="16" fillId="6" borderId="1" xfId="22" applyFont="1" applyFill="1" applyBorder="1" applyAlignment="1" applyProtection="1">
      <alignment horizontal="center" vertical="center"/>
      <protection hidden="1"/>
    </xf>
    <xf numFmtId="0" fontId="16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8" fillId="7" borderId="11" xfId="22" applyFont="1" applyFill="1" applyBorder="1" applyAlignment="1">
      <alignment horizontal="center" vertical="center"/>
    </xf>
    <xf numFmtId="0" fontId="18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9" fillId="7" borderId="1" xfId="1" applyNumberFormat="1" applyFont="1" applyFill="1" applyBorder="1" applyAlignment="1" applyProtection="1">
      <alignment horizontal="center" vertical="center"/>
      <protection hidden="1"/>
    </xf>
    <xf numFmtId="0" fontId="19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/>
    </xf>
    <xf numFmtId="0" fontId="20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 hidden="1"/>
    </xf>
    <xf numFmtId="37" fontId="19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20" fillId="6" borderId="1" xfId="22" applyFont="1" applyFill="1" applyBorder="1" applyAlignment="1">
      <alignment horizontal="center" vertical="center"/>
    </xf>
    <xf numFmtId="171" fontId="20" fillId="6" borderId="1" xfId="1" applyNumberFormat="1" applyFont="1" applyFill="1" applyBorder="1" applyAlignment="1" applyProtection="1">
      <alignment horizontal="center" vertical="center"/>
      <protection hidden="1"/>
    </xf>
    <xf numFmtId="171" fontId="19" fillId="7" borderId="1" xfId="22" applyNumberFormat="1" applyFont="1" applyFill="1" applyBorder="1" applyAlignment="1" applyProtection="1">
      <alignment horizontal="center" vertical="center"/>
      <protection locked="0"/>
    </xf>
    <xf numFmtId="0" fontId="16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6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2" xfId="22" applyFont="1" applyFill="1" applyBorder="1" applyAlignment="1" applyProtection="1">
      <alignment horizontal="left" vertical="center" wrapText="1"/>
      <protection hidden="1"/>
    </xf>
    <xf numFmtId="0" fontId="16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4" xfId="16" applyFont="1" applyBorder="1" applyAlignment="1" applyProtection="1">
      <alignment vertical="center"/>
    </xf>
    <xf numFmtId="0" fontId="9" fillId="0" borderId="5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1" fillId="10" borderId="12" xfId="21" applyFont="1" applyFill="1" applyBorder="1"/>
    <xf numFmtId="0" fontId="0" fillId="10" borderId="14" xfId="21" applyFont="1" applyFill="1" applyBorder="1"/>
    <xf numFmtId="0" fontId="12" fillId="6" borderId="13" xfId="16" applyFont="1" applyFill="1" applyBorder="1" applyAlignment="1" applyProtection="1">
      <alignment horizontal="center" vertical="center" wrapText="1"/>
    </xf>
    <xf numFmtId="0" fontId="12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6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6" fillId="6" borderId="1" xfId="17" applyFont="1" applyFill="1" applyBorder="1" applyAlignment="1">
      <alignment horizontal="center" vertical="center" wrapText="1"/>
    </xf>
    <xf numFmtId="49" fontId="16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6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6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" fillId="2" borderId="1" xfId="0" applyFont="1" applyFill="1" applyBorder="1" applyAlignment="1" applyProtection="1">
      <alignment horizontal="left" vertical="top"/>
      <protection locked="0"/>
    </xf>
    <xf numFmtId="14" fontId="0" fillId="2" borderId="0" xfId="0" applyNumberFormat="1" applyFill="1" applyProtection="1">
      <protection locked="0"/>
    </xf>
    <xf numFmtId="0" fontId="12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6" fillId="7" borderId="12" xfId="22" applyFont="1" applyFill="1" applyBorder="1" applyAlignment="1" applyProtection="1">
      <alignment horizontal="left" vertical="center" wrapText="1"/>
      <protection hidden="1"/>
    </xf>
    <xf numFmtId="0" fontId="16" fillId="7" borderId="11" xfId="22" applyFont="1" applyFill="1" applyBorder="1" applyAlignment="1" applyProtection="1">
      <alignment horizontal="left" vertical="center" wrapText="1"/>
      <protection hidden="1"/>
    </xf>
    <xf numFmtId="0" fontId="16" fillId="7" borderId="12" xfId="22" applyFont="1" applyFill="1" applyBorder="1" applyAlignment="1" applyProtection="1">
      <alignment vertical="center" wrapText="1"/>
      <protection hidden="1"/>
    </xf>
    <xf numFmtId="0" fontId="16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7" fillId="6" borderId="10" xfId="22" applyFont="1" applyFill="1" applyBorder="1" applyAlignment="1">
      <alignment horizontal="center" vertical="center"/>
    </xf>
    <xf numFmtId="0" fontId="17" fillId="6" borderId="1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 wrapText="1"/>
    </xf>
    <xf numFmtId="0" fontId="18" fillId="7" borderId="1" xfId="22" applyFont="1" applyFill="1" applyBorder="1" applyAlignment="1">
      <alignment horizontal="center" vertical="center" wrapText="1"/>
    </xf>
    <xf numFmtId="0" fontId="18" fillId="7" borderId="12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/>
    </xf>
    <xf numFmtId="0" fontId="18" fillId="7" borderId="10" xfId="22" applyFont="1" applyFill="1" applyBorder="1" applyAlignment="1">
      <alignment horizontal="center" vertical="center"/>
    </xf>
    <xf numFmtId="0" fontId="18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G5" sqref="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1" t="str">
        <f>IF('Physical Cash at Safe'!D28="Yes",'Physical Cash at Safe'!B4,'Borrower Wise Details'!B5)</f>
        <v>BH3473</v>
      </c>
      <c r="D5" s="112" t="str">
        <f>IF('Physical Cash at Safe'!D28="Yes",'Physical Cash at Safe'!A4,'Borrower Wise Details'!C5)</f>
        <v>Nautan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45838</v>
      </c>
      <c r="H5" s="114" t="s">
        <v>89</v>
      </c>
      <c r="I5" s="113">
        <v>45838</v>
      </c>
      <c r="J5" s="116" t="str">
        <f>IF('Physical Cash at Safe'!D28="Yes",'Physical Cash at Safe'!E28,IF('Borrower Wise Details'!D5&lt;&gt;"",'Borrower Wise Details'!D5,""))</f>
        <v>FN25-26-01153</v>
      </c>
      <c r="K5" s="117">
        <v>1</v>
      </c>
      <c r="L5" s="118">
        <v>5560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Sonu Kumar</v>
      </c>
      <c r="S5" s="116" t="str">
        <f>IF('Physical Cash at Safe'!$D$28="Yes",'Physical Cash at Safe'!$C$28,IF('Borrower Wise Details'!H5&lt;&gt;"",'Borrower Wise Details'!H5,""))</f>
        <v>Branch Manager</v>
      </c>
      <c r="T5" s="116" t="str">
        <f>IF('Physical Cash at Safe'!$D$28="Yes",'Physical Cash at Safe'!$B$28,IF('Borrower Wise Details'!G5&lt;&gt;"",'Borrower Wise Details'!G5,""))</f>
        <v>SF0054566</v>
      </c>
      <c r="U5" s="121" t="s">
        <v>94</v>
      </c>
      <c r="V5" s="113">
        <v>45721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683</v>
      </c>
      <c r="Z5" s="113">
        <v>45859</v>
      </c>
      <c r="AA5" s="113">
        <v>45867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59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27490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27490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7</v>
      </c>
      <c r="AG5" s="113">
        <v>45869</v>
      </c>
      <c r="AH5" s="125" t="s">
        <v>682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3" t="s">
        <v>96</v>
      </c>
      <c r="I3" s="133"/>
      <c r="J3" s="133"/>
      <c r="K3" s="133"/>
      <c r="L3" s="133"/>
      <c r="M3" s="133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97</v>
      </c>
      <c r="C4" s="96" t="s">
        <v>98</v>
      </c>
      <c r="D4" s="96" t="s">
        <v>99</v>
      </c>
      <c r="E4" s="96" t="s">
        <v>100</v>
      </c>
      <c r="F4" s="96" t="s">
        <v>101</v>
      </c>
      <c r="G4" s="96" t="s">
        <v>102</v>
      </c>
      <c r="H4" s="96" t="s">
        <v>103</v>
      </c>
      <c r="I4" s="96" t="s">
        <v>104</v>
      </c>
      <c r="J4" s="96" t="s">
        <v>105</v>
      </c>
      <c r="K4" s="96" t="s">
        <v>106</v>
      </c>
      <c r="L4" s="96" t="s">
        <v>107</v>
      </c>
      <c r="M4" s="96" t="s">
        <v>108</v>
      </c>
      <c r="N4" s="96" t="s">
        <v>109</v>
      </c>
      <c r="O4" s="96" t="s">
        <v>110</v>
      </c>
      <c r="P4" s="96" t="s">
        <v>111</v>
      </c>
      <c r="Q4" s="96" t="s">
        <v>112</v>
      </c>
      <c r="R4" s="104" t="s">
        <v>113</v>
      </c>
    </row>
    <row r="5" spans="1:18" ht="24.75" customHeight="1">
      <c r="A5" s="97">
        <v>1</v>
      </c>
      <c r="B5" s="40" t="str">
        <f>IF('Fraud Investigation Report'!C5="","",'Fraud Investigation Report'!C5)</f>
        <v>BH3473</v>
      </c>
      <c r="C5" s="97" t="str">
        <f>IF('Fraud Investigation Report'!D5="","",'Fraud Investigation Report'!D5)</f>
        <v>Nautan</v>
      </c>
      <c r="D5" s="98" t="str">
        <f>IF(OR('Fraud Investigation Report'!R5="",'Fraud Investigation Report'!R5=0),"",'Fraud Investigation Report'!R5)</f>
        <v>Sonu Kumar</v>
      </c>
      <c r="E5" s="98" t="str">
        <f>IF(OR('Fraud Investigation Report'!T5="",'Fraud Investigation Report'!T5=0),"",'Fraud Investigation Report'!T5)</f>
        <v>SF0054566</v>
      </c>
      <c r="F5" s="98" t="str">
        <f>IF(OR('Fraud Investigation Report'!S5="",'Fraud Investigation Report'!S5=0),"",'Fraud Investigation Report'!S5)</f>
        <v>Branch Manager</v>
      </c>
      <c r="G5" s="97" t="str">
        <f>IF('Fraud Investigation Report'!J5="","",'Fraud Investigation Report'!J5)</f>
        <v>FN25-26-01153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27490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27490</v>
      </c>
      <c r="O5" s="99">
        <f>IF('Fraud Investigation Report'!AD5="","",'Fraud Investigation Report'!AD5)</f>
        <v>0</v>
      </c>
      <c r="P5" s="102">
        <f>IF(AND(N5="",O5=""),"",IF(O5="",N5,N5-IF(ISNUMBER(O5),O5,0)))</f>
        <v>27490</v>
      </c>
      <c r="Q5" s="44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D37" sqref="D37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5" t="s">
        <v>52</v>
      </c>
      <c r="B1" s="156"/>
      <c r="C1" s="156"/>
      <c r="D1" s="156"/>
      <c r="E1" s="157"/>
    </row>
    <row r="2" spans="1:5" ht="18">
      <c r="A2" s="55"/>
      <c r="B2" s="158" t="s">
        <v>53</v>
      </c>
      <c r="C2" s="158"/>
      <c r="D2" s="158"/>
      <c r="E2" s="56"/>
    </row>
    <row r="3" spans="1:5" ht="14.4">
      <c r="A3" s="57" t="s">
        <v>115</v>
      </c>
      <c r="B3" s="57" t="s">
        <v>116</v>
      </c>
      <c r="C3" s="57" t="s">
        <v>117</v>
      </c>
      <c r="D3" s="57" t="s">
        <v>118</v>
      </c>
      <c r="E3" s="57" t="s">
        <v>119</v>
      </c>
    </row>
    <row r="4" spans="1:5" ht="24" customHeight="1">
      <c r="A4" s="13" t="s">
        <v>120</v>
      </c>
      <c r="B4" s="13" t="s">
        <v>121</v>
      </c>
      <c r="C4" s="13" t="s">
        <v>122</v>
      </c>
      <c r="D4" s="42" t="s">
        <v>123</v>
      </c>
      <c r="E4" s="42" t="s">
        <v>124</v>
      </c>
    </row>
    <row r="5" spans="1:5" ht="35.25" customHeight="1">
      <c r="A5" s="58" t="s">
        <v>125</v>
      </c>
      <c r="B5" s="58" t="s">
        <v>126</v>
      </c>
      <c r="C5" s="58" t="s">
        <v>127</v>
      </c>
      <c r="D5" s="58" t="s">
        <v>128</v>
      </c>
      <c r="E5" s="58" t="s">
        <v>129</v>
      </c>
    </row>
    <row r="6" spans="1:5" ht="25.5" customHeight="1">
      <c r="A6" s="59" t="s">
        <v>130</v>
      </c>
      <c r="B6" s="60">
        <v>45850</v>
      </c>
      <c r="C6" s="60">
        <v>45849</v>
      </c>
      <c r="D6" s="60">
        <v>45850</v>
      </c>
      <c r="E6" s="61">
        <v>0.29166666666666702</v>
      </c>
    </row>
    <row r="7" spans="1:5" ht="15.6">
      <c r="A7" s="159" t="s">
        <v>131</v>
      </c>
      <c r="B7" s="160"/>
      <c r="C7" s="160"/>
      <c r="D7" s="160"/>
      <c r="E7" s="160"/>
    </row>
    <row r="8" spans="1:5" ht="15" customHeight="1">
      <c r="A8" s="165" t="s">
        <v>132</v>
      </c>
      <c r="B8" s="161" t="s">
        <v>133</v>
      </c>
      <c r="C8" s="162"/>
      <c r="D8" s="163" t="s">
        <v>134</v>
      </c>
      <c r="E8" s="164"/>
    </row>
    <row r="9" spans="1:5" ht="14.4">
      <c r="A9" s="166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78</v>
      </c>
      <c r="C11" s="66">
        <f>B11*A11</f>
        <v>39000</v>
      </c>
      <c r="D11" s="68">
        <v>78</v>
      </c>
      <c r="E11" s="66">
        <f t="shared" ref="E11:E17" si="0">D11*A11</f>
        <v>39000</v>
      </c>
    </row>
    <row r="12" spans="1:5" ht="14.4">
      <c r="A12" s="67">
        <v>200</v>
      </c>
      <c r="B12" s="68">
        <v>13</v>
      </c>
      <c r="C12" s="66">
        <f>B12*A12</f>
        <v>2600</v>
      </c>
      <c r="D12" s="68">
        <v>13</v>
      </c>
      <c r="E12" s="66">
        <f t="shared" si="0"/>
        <v>2600</v>
      </c>
    </row>
    <row r="13" spans="1:5" ht="14.4">
      <c r="A13" s="67">
        <v>100</v>
      </c>
      <c r="B13" s="68">
        <v>86</v>
      </c>
      <c r="C13" s="66">
        <f t="shared" ref="C13:C17" si="1">B13*A13</f>
        <v>8600</v>
      </c>
      <c r="D13" s="68">
        <v>86</v>
      </c>
      <c r="E13" s="66">
        <f t="shared" si="0"/>
        <v>8600</v>
      </c>
    </row>
    <row r="14" spans="1:5" ht="14.4">
      <c r="A14" s="67">
        <v>50</v>
      </c>
      <c r="B14" s="68">
        <v>8</v>
      </c>
      <c r="C14" s="66">
        <f t="shared" si="1"/>
        <v>400</v>
      </c>
      <c r="D14" s="68">
        <v>8</v>
      </c>
      <c r="E14" s="66">
        <f t="shared" si="0"/>
        <v>400</v>
      </c>
    </row>
    <row r="15" spans="1:5" ht="14.4">
      <c r="A15" s="67">
        <v>20</v>
      </c>
      <c r="B15" s="68">
        <v>4</v>
      </c>
      <c r="C15" s="66">
        <f t="shared" si="1"/>
        <v>80</v>
      </c>
      <c r="D15" s="68">
        <v>4</v>
      </c>
      <c r="E15" s="66">
        <f t="shared" si="0"/>
        <v>80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137</v>
      </c>
      <c r="B18" s="70">
        <v>9</v>
      </c>
      <c r="C18" s="66">
        <f>B18</f>
        <v>9</v>
      </c>
      <c r="D18" s="70">
        <v>9</v>
      </c>
      <c r="E18" s="71">
        <f>D18</f>
        <v>9</v>
      </c>
    </row>
    <row r="19" spans="1:5" ht="14.4">
      <c r="A19" s="72"/>
      <c r="B19" s="73" t="s">
        <v>138</v>
      </c>
      <c r="C19" s="74">
        <f>SUM(C10:C18)</f>
        <v>50689</v>
      </c>
      <c r="D19" s="73" t="s">
        <v>138</v>
      </c>
      <c r="E19" s="74">
        <f>SUM(E10:E18)</f>
        <v>50689</v>
      </c>
    </row>
    <row r="20" spans="1:5" ht="30" customHeight="1">
      <c r="A20" s="150" t="s">
        <v>139</v>
      </c>
      <c r="B20" s="151"/>
      <c r="C20" s="75">
        <v>50689</v>
      </c>
      <c r="D20" s="76" t="s">
        <v>140</v>
      </c>
      <c r="E20" s="77">
        <v>0</v>
      </c>
    </row>
    <row r="21" spans="1:5" ht="30" customHeight="1">
      <c r="A21" s="152" t="s">
        <v>141</v>
      </c>
      <c r="B21" s="153"/>
      <c r="C21" s="77">
        <v>0</v>
      </c>
      <c r="D21" s="76" t="s">
        <v>142</v>
      </c>
      <c r="E21" s="77">
        <v>0</v>
      </c>
    </row>
    <row r="22" spans="1:5" ht="30" customHeight="1">
      <c r="A22" s="152" t="s">
        <v>143</v>
      </c>
      <c r="B22" s="153"/>
      <c r="C22" s="77">
        <v>0</v>
      </c>
      <c r="D22" s="78" t="s">
        <v>144</v>
      </c>
      <c r="E22" s="77"/>
    </row>
    <row r="23" spans="1:5" ht="30" customHeight="1">
      <c r="A23" s="152" t="s">
        <v>145</v>
      </c>
      <c r="B23" s="153"/>
      <c r="C23" s="79">
        <f>(C19+C21)-(E20+E21)-E19</f>
        <v>0</v>
      </c>
      <c r="D23" s="80" t="s">
        <v>146</v>
      </c>
      <c r="E23" s="77"/>
    </row>
    <row r="24" spans="1:5" ht="82.5" customHeight="1">
      <c r="A24" s="76" t="s">
        <v>147</v>
      </c>
      <c r="B24" s="154"/>
      <c r="C24" s="154"/>
      <c r="D24" s="154"/>
      <c r="E24" s="154"/>
    </row>
    <row r="25" spans="1:5" ht="57.75" customHeight="1">
      <c r="A25" s="81" t="s">
        <v>148</v>
      </c>
      <c r="B25" s="141"/>
      <c r="C25" s="141"/>
      <c r="D25" s="141"/>
      <c r="E25" s="141"/>
    </row>
    <row r="26" spans="1:5" ht="20.100000000000001" customHeight="1">
      <c r="A26" s="142" t="s">
        <v>149</v>
      </c>
      <c r="B26" s="142"/>
      <c r="C26" s="142"/>
      <c r="D26" s="142"/>
      <c r="E26" s="142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43" t="s">
        <v>158</v>
      </c>
      <c r="E29" s="144"/>
    </row>
    <row r="30" spans="1:5" ht="40.049999999999997" customHeight="1">
      <c r="A30" s="86"/>
      <c r="B30" s="86"/>
      <c r="C30" s="87">
        <f>A30-B30</f>
        <v>0</v>
      </c>
      <c r="D30" s="145"/>
      <c r="E30" s="146"/>
    </row>
    <row r="31" spans="1:5" ht="15" customHeight="1">
      <c r="A31" s="147"/>
      <c r="B31" s="148"/>
      <c r="C31" s="148"/>
      <c r="D31" s="148"/>
      <c r="E31" s="149"/>
    </row>
    <row r="32" spans="1:5" ht="24.75" customHeight="1">
      <c r="A32" s="88" t="s">
        <v>159</v>
      </c>
      <c r="B32" s="14" t="s">
        <v>160</v>
      </c>
      <c r="C32" s="88" t="s">
        <v>161</v>
      </c>
      <c r="D32" s="134" t="s">
        <v>162</v>
      </c>
      <c r="E32" s="135"/>
    </row>
    <row r="33" spans="1:5" ht="18" customHeight="1">
      <c r="A33" s="88" t="s">
        <v>163</v>
      </c>
      <c r="B33" s="14" t="s">
        <v>164</v>
      </c>
      <c r="C33" s="89" t="s">
        <v>165</v>
      </c>
      <c r="D33" s="136" t="s">
        <v>166</v>
      </c>
      <c r="E33" s="137"/>
    </row>
    <row r="34" spans="1:5" ht="27.6">
      <c r="A34" s="89" t="s">
        <v>167</v>
      </c>
      <c r="B34" s="14" t="s">
        <v>168</v>
      </c>
      <c r="C34" s="89" t="s">
        <v>169</v>
      </c>
      <c r="D34" s="138" t="s">
        <v>170</v>
      </c>
      <c r="E34" s="139"/>
    </row>
    <row r="35" spans="1:5" ht="27.6">
      <c r="A35" s="89" t="s">
        <v>171</v>
      </c>
      <c r="B35" s="14" t="s">
        <v>172</v>
      </c>
      <c r="C35" s="89" t="s">
        <v>173</v>
      </c>
      <c r="D35" s="138" t="s">
        <v>174</v>
      </c>
      <c r="E35" s="139"/>
    </row>
    <row r="36" spans="1:5" ht="25.5" customHeight="1">
      <c r="A36" s="89" t="s">
        <v>175</v>
      </c>
      <c r="B36" s="14" t="s">
        <v>176</v>
      </c>
      <c r="C36" s="89" t="s">
        <v>177</v>
      </c>
      <c r="D36" s="140" t="s">
        <v>178</v>
      </c>
      <c r="E36" s="140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G6" zoomScale="90" zoomScaleNormal="90" workbookViewId="0">
      <selection activeCell="K16" sqref="K16"/>
    </sheetView>
  </sheetViews>
  <sheetFormatPr defaultColWidth="0" defaultRowHeight="13.8" zeroHeight="1"/>
  <cols>
    <col min="1" max="1" width="6.109375" style="31" customWidth="1"/>
    <col min="2" max="2" width="8.109375" style="31" customWidth="1"/>
    <col min="3" max="3" width="7.6640625" style="31" customWidth="1"/>
    <col min="4" max="4" width="17" style="31" bestFit="1" customWidth="1"/>
    <col min="5" max="5" width="13.21875" style="31" customWidth="1"/>
    <col min="6" max="6" width="11.109375" style="31" customWidth="1"/>
    <col min="7" max="7" width="10.21875" style="31" customWidth="1"/>
    <col min="8" max="8" width="22.44140625" style="31" bestFit="1" customWidth="1"/>
    <col min="9" max="9" width="11.6640625" style="31" customWidth="1"/>
    <col min="10" max="10" width="10.44140625" style="31" customWidth="1"/>
    <col min="11" max="11" width="14.77734375" style="31" customWidth="1"/>
    <col min="12" max="12" width="9.77734375" style="31" customWidth="1"/>
    <col min="13" max="13" width="18.77734375" style="32" customWidth="1"/>
    <col min="14" max="14" width="15.5546875" style="31" customWidth="1"/>
    <col min="15" max="15" width="13.77734375" style="31" customWidth="1"/>
    <col min="16" max="16" width="19.1093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10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179</v>
      </c>
      <c r="E3" s="36" t="s">
        <v>180</v>
      </c>
      <c r="F3" s="36" t="s">
        <v>181</v>
      </c>
      <c r="U3" s="36" t="s">
        <v>180</v>
      </c>
      <c r="V3" s="50" t="s">
        <v>181</v>
      </c>
    </row>
    <row r="4" spans="1:23" ht="42.75" customHeight="1">
      <c r="A4" s="37" t="s">
        <v>55</v>
      </c>
      <c r="B4" s="38" t="s">
        <v>182</v>
      </c>
      <c r="C4" s="38" t="s">
        <v>98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5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.05" customHeight="1">
      <c r="A5" s="39">
        <v>1</v>
      </c>
      <c r="B5" s="40" t="str">
        <f>IF('Loan Outstanding Report'!$G$5="","",'Loan Outstanding Report'!$G$5)</f>
        <v>BH3473</v>
      </c>
      <c r="C5" s="41" t="str">
        <f>IF('Loan Outstanding Report'!$H$5="","",'Loan Outstanding Report'!$H$5)</f>
        <v>Nautan</v>
      </c>
      <c r="D5" s="42" t="s">
        <v>202</v>
      </c>
      <c r="E5" s="43">
        <v>45849</v>
      </c>
      <c r="F5" s="14" t="s">
        <v>203</v>
      </c>
      <c r="G5" s="44" t="s">
        <v>204</v>
      </c>
      <c r="H5" s="44" t="s">
        <v>176</v>
      </c>
      <c r="I5" s="13" t="s">
        <v>205</v>
      </c>
      <c r="J5" s="13" t="s">
        <v>206</v>
      </c>
      <c r="K5" s="13" t="s">
        <v>207</v>
      </c>
      <c r="L5" s="13">
        <v>355651167</v>
      </c>
      <c r="M5" s="13" t="s">
        <v>208</v>
      </c>
      <c r="N5" s="15">
        <v>42000</v>
      </c>
      <c r="O5" s="15">
        <v>2240</v>
      </c>
      <c r="P5" s="46" t="s">
        <v>9</v>
      </c>
      <c r="Q5" s="51">
        <v>45606</v>
      </c>
      <c r="R5" s="49">
        <v>2240</v>
      </c>
      <c r="S5" s="49">
        <v>0</v>
      </c>
      <c r="T5" s="49">
        <v>0</v>
      </c>
      <c r="U5" s="52">
        <f t="shared" ref="U5" si="0">IF(AND(ISBLANK(R5),ISBLANK(S5),ISBLANK(T5)),"",R5-(S5+T5))</f>
        <v>2240</v>
      </c>
      <c r="V5" s="28" t="s">
        <v>7</v>
      </c>
      <c r="W5" s="131" t="s">
        <v>680</v>
      </c>
    </row>
    <row r="6" spans="1:23" ht="25.05" customHeight="1">
      <c r="A6" s="39">
        <v>2</v>
      </c>
      <c r="B6" s="40" t="str">
        <f>IF(J6&lt;&gt;"",$B$5,"")</f>
        <v>BH3473</v>
      </c>
      <c r="C6" s="41" t="str">
        <f>IF(J6&lt;&gt;"",$C$5,"")</f>
        <v>Nautan</v>
      </c>
      <c r="D6" s="42" t="str">
        <f>IF(J6&lt;&gt;"",$D$5,"")</f>
        <v>FN25-26-01153</v>
      </c>
      <c r="E6" s="43">
        <v>45849</v>
      </c>
      <c r="F6" s="14" t="str">
        <f>IF(J6&lt;&gt;"",$F$5,"")</f>
        <v>Sonu Kumar</v>
      </c>
      <c r="G6" s="44" t="str">
        <f>IF(J6&lt;&gt;"",$G$5,"")</f>
        <v>SF0054566</v>
      </c>
      <c r="H6" s="44" t="str">
        <f>IF(J6&lt;&gt;"",$H$5,"")</f>
        <v>Branch Manager</v>
      </c>
      <c r="I6" s="13" t="s">
        <v>210</v>
      </c>
      <c r="J6" s="13" t="s">
        <v>211</v>
      </c>
      <c r="K6" s="13" t="s">
        <v>212</v>
      </c>
      <c r="L6" s="13">
        <v>353870455</v>
      </c>
      <c r="M6" s="13" t="s">
        <v>213</v>
      </c>
      <c r="N6" s="15">
        <v>52000</v>
      </c>
      <c r="O6" s="15">
        <v>2780</v>
      </c>
      <c r="P6" s="46" t="s">
        <v>9</v>
      </c>
      <c r="Q6" s="51">
        <v>45665</v>
      </c>
      <c r="R6" s="49">
        <v>2780</v>
      </c>
      <c r="S6" s="49">
        <v>0</v>
      </c>
      <c r="T6" s="49">
        <v>0</v>
      </c>
      <c r="U6" s="52">
        <f t="shared" ref="U6:U69" si="1">IF(AND(ISBLANK(R6),ISBLANK(S6),ISBLANK(T6)),"",R6-(S6+T6))</f>
        <v>2780</v>
      </c>
      <c r="V6" s="28" t="s">
        <v>7</v>
      </c>
      <c r="W6" s="29" t="s">
        <v>214</v>
      </c>
    </row>
    <row r="7" spans="1:23" ht="25.05" customHeight="1">
      <c r="A7" s="39">
        <v>3</v>
      </c>
      <c r="B7" s="40" t="str">
        <f t="shared" ref="B7:B70" si="2">IF(J7&lt;&gt;"",$B$5,"")</f>
        <v>BH3473</v>
      </c>
      <c r="C7" s="41" t="str">
        <f t="shared" ref="C7:C70" si="3">IF(J7&lt;&gt;"",$C$5,"")</f>
        <v>Nautan</v>
      </c>
      <c r="D7" s="42" t="str">
        <f t="shared" ref="D7:D70" si="4">IF(J7&lt;&gt;"",$D$5,"")</f>
        <v>FN25-26-01153</v>
      </c>
      <c r="E7" s="43">
        <v>45850</v>
      </c>
      <c r="F7" s="14" t="str">
        <f t="shared" ref="F7:F70" si="5">IF(J7&lt;&gt;"",$F$5,"")</f>
        <v>Sonu Kumar</v>
      </c>
      <c r="G7" s="44" t="str">
        <f t="shared" ref="G7:G70" si="6">IF(J7&lt;&gt;"",$G$5,"")</f>
        <v>SF0054566</v>
      </c>
      <c r="H7" s="44" t="str">
        <f t="shared" ref="H7:H70" si="7">IF(J7&lt;&gt;"",$H$5,"")</f>
        <v>Branch Manager</v>
      </c>
      <c r="I7" s="13" t="s">
        <v>215</v>
      </c>
      <c r="J7" s="13" t="s">
        <v>216</v>
      </c>
      <c r="K7" s="13" t="s">
        <v>217</v>
      </c>
      <c r="L7" s="13">
        <v>351734776</v>
      </c>
      <c r="M7" s="13" t="s">
        <v>218</v>
      </c>
      <c r="N7" s="15">
        <v>42000</v>
      </c>
      <c r="O7" s="15">
        <v>2250</v>
      </c>
      <c r="P7" s="46" t="s">
        <v>9</v>
      </c>
      <c r="Q7" s="51">
        <v>45573</v>
      </c>
      <c r="R7" s="49">
        <v>2250</v>
      </c>
      <c r="S7" s="49">
        <v>0</v>
      </c>
      <c r="T7" s="49">
        <v>0</v>
      </c>
      <c r="U7" s="52">
        <f t="shared" si="1"/>
        <v>2250</v>
      </c>
      <c r="V7" s="28" t="s">
        <v>7</v>
      </c>
      <c r="W7" s="30" t="s">
        <v>219</v>
      </c>
    </row>
    <row r="8" spans="1:23" ht="25.05" customHeight="1">
      <c r="A8" s="39">
        <v>4</v>
      </c>
      <c r="B8" s="40" t="str">
        <f t="shared" si="2"/>
        <v>BH3473</v>
      </c>
      <c r="C8" s="41" t="str">
        <f t="shared" si="3"/>
        <v>Nautan</v>
      </c>
      <c r="D8" s="42" t="str">
        <f t="shared" si="4"/>
        <v>FN25-26-01153</v>
      </c>
      <c r="E8" s="43">
        <v>45850</v>
      </c>
      <c r="F8" s="14" t="str">
        <f t="shared" si="5"/>
        <v>Sonu Kumar</v>
      </c>
      <c r="G8" s="44" t="str">
        <f t="shared" si="6"/>
        <v>SF0054566</v>
      </c>
      <c r="H8" s="44" t="str">
        <f t="shared" si="7"/>
        <v>Branch Manager</v>
      </c>
      <c r="I8" s="13" t="s">
        <v>215</v>
      </c>
      <c r="J8" s="13" t="s">
        <v>216</v>
      </c>
      <c r="K8" s="13" t="s">
        <v>217</v>
      </c>
      <c r="L8" s="13">
        <v>351734776</v>
      </c>
      <c r="M8" s="13" t="s">
        <v>218</v>
      </c>
      <c r="N8" s="15">
        <v>42000</v>
      </c>
      <c r="O8" s="15">
        <v>2250</v>
      </c>
      <c r="P8" s="46" t="s">
        <v>9</v>
      </c>
      <c r="Q8" s="51">
        <v>45604</v>
      </c>
      <c r="R8" s="49">
        <v>2250</v>
      </c>
      <c r="S8" s="49">
        <v>0</v>
      </c>
      <c r="T8" s="49">
        <v>0</v>
      </c>
      <c r="U8" s="52">
        <f t="shared" si="1"/>
        <v>2250</v>
      </c>
      <c r="V8" s="28" t="s">
        <v>7</v>
      </c>
      <c r="W8" s="30" t="s">
        <v>220</v>
      </c>
    </row>
    <row r="9" spans="1:23" ht="25.05" customHeight="1">
      <c r="A9" s="39">
        <v>5</v>
      </c>
      <c r="B9" s="40" t="str">
        <f t="shared" si="2"/>
        <v>BH3473</v>
      </c>
      <c r="C9" s="41" t="str">
        <f t="shared" si="3"/>
        <v>Nautan</v>
      </c>
      <c r="D9" s="42" t="str">
        <f t="shared" si="4"/>
        <v>FN25-26-01153</v>
      </c>
      <c r="E9" s="43">
        <v>45850</v>
      </c>
      <c r="F9" s="14" t="str">
        <f t="shared" si="5"/>
        <v>Sonu Kumar</v>
      </c>
      <c r="G9" s="44" t="str">
        <f t="shared" si="6"/>
        <v>SF0054566</v>
      </c>
      <c r="H9" s="44" t="str">
        <f t="shared" si="7"/>
        <v>Branch Manager</v>
      </c>
      <c r="I9" s="13" t="s">
        <v>215</v>
      </c>
      <c r="J9" s="13" t="s">
        <v>221</v>
      </c>
      <c r="K9" s="13" t="s">
        <v>222</v>
      </c>
      <c r="L9" s="13">
        <v>351734888</v>
      </c>
      <c r="M9" s="13" t="s">
        <v>218</v>
      </c>
      <c r="N9" s="15">
        <v>42000</v>
      </c>
      <c r="O9" s="15">
        <v>2250</v>
      </c>
      <c r="P9" s="46" t="s">
        <v>9</v>
      </c>
      <c r="Q9" s="51">
        <v>45573</v>
      </c>
      <c r="R9" s="49">
        <v>2250</v>
      </c>
      <c r="S9" s="49">
        <v>0</v>
      </c>
      <c r="T9" s="49">
        <v>0</v>
      </c>
      <c r="U9" s="52">
        <f t="shared" si="1"/>
        <v>2250</v>
      </c>
      <c r="V9" s="28" t="s">
        <v>7</v>
      </c>
      <c r="W9" s="30" t="s">
        <v>219</v>
      </c>
    </row>
    <row r="10" spans="1:23" ht="25.05" customHeight="1">
      <c r="A10" s="39">
        <v>6</v>
      </c>
      <c r="B10" s="40" t="str">
        <f t="shared" si="2"/>
        <v>BH3473</v>
      </c>
      <c r="C10" s="41" t="str">
        <f t="shared" si="3"/>
        <v>Nautan</v>
      </c>
      <c r="D10" s="42" t="str">
        <f t="shared" si="4"/>
        <v>FN25-26-01153</v>
      </c>
      <c r="E10" s="43">
        <v>45850</v>
      </c>
      <c r="F10" s="14" t="str">
        <f t="shared" si="5"/>
        <v>Sonu Kumar</v>
      </c>
      <c r="G10" s="44" t="str">
        <f t="shared" si="6"/>
        <v>SF0054566</v>
      </c>
      <c r="H10" s="44" t="str">
        <f t="shared" si="7"/>
        <v>Branch Manager</v>
      </c>
      <c r="I10" s="13" t="s">
        <v>215</v>
      </c>
      <c r="J10" s="13" t="s">
        <v>221</v>
      </c>
      <c r="K10" s="13" t="s">
        <v>222</v>
      </c>
      <c r="L10" s="13">
        <v>351734888</v>
      </c>
      <c r="M10" s="13" t="s">
        <v>218</v>
      </c>
      <c r="N10" s="15">
        <v>42000</v>
      </c>
      <c r="O10" s="15">
        <v>2250</v>
      </c>
      <c r="P10" s="46" t="s">
        <v>9</v>
      </c>
      <c r="Q10" s="51">
        <v>45604</v>
      </c>
      <c r="R10" s="49">
        <v>2250</v>
      </c>
      <c r="S10" s="49">
        <v>0</v>
      </c>
      <c r="T10" s="49">
        <v>0</v>
      </c>
      <c r="U10" s="52">
        <f t="shared" si="1"/>
        <v>2250</v>
      </c>
      <c r="V10" s="28" t="s">
        <v>7</v>
      </c>
      <c r="W10" s="30" t="s">
        <v>220</v>
      </c>
    </row>
    <row r="11" spans="1:23" ht="25.05" customHeight="1">
      <c r="A11" s="39">
        <v>7</v>
      </c>
      <c r="B11" s="40" t="str">
        <f t="shared" si="2"/>
        <v>BH3473</v>
      </c>
      <c r="C11" s="41" t="str">
        <f t="shared" si="3"/>
        <v>Nautan</v>
      </c>
      <c r="D11" s="42" t="str">
        <f t="shared" si="4"/>
        <v>FN25-26-01153</v>
      </c>
      <c r="E11" s="43">
        <v>45850</v>
      </c>
      <c r="F11" s="14" t="str">
        <f t="shared" si="5"/>
        <v>Sonu Kumar</v>
      </c>
      <c r="G11" s="44" t="str">
        <f t="shared" si="6"/>
        <v>SF0054566</v>
      </c>
      <c r="H11" s="44" t="str">
        <f t="shared" si="7"/>
        <v>Branch Manager</v>
      </c>
      <c r="I11" s="13" t="s">
        <v>215</v>
      </c>
      <c r="J11" s="13" t="s">
        <v>223</v>
      </c>
      <c r="K11" s="13" t="s">
        <v>224</v>
      </c>
      <c r="L11" s="13">
        <v>351734798</v>
      </c>
      <c r="M11" s="13" t="s">
        <v>218</v>
      </c>
      <c r="N11" s="15">
        <v>42000</v>
      </c>
      <c r="O11" s="15">
        <v>2250</v>
      </c>
      <c r="P11" s="46" t="s">
        <v>9</v>
      </c>
      <c r="Q11" s="51">
        <v>45573</v>
      </c>
      <c r="R11" s="49">
        <v>2250</v>
      </c>
      <c r="S11" s="49">
        <v>0</v>
      </c>
      <c r="T11" s="49">
        <v>0</v>
      </c>
      <c r="U11" s="52">
        <f t="shared" si="1"/>
        <v>2250</v>
      </c>
      <c r="V11" s="28" t="s">
        <v>7</v>
      </c>
      <c r="W11" s="30" t="s">
        <v>225</v>
      </c>
    </row>
    <row r="12" spans="1:23" ht="25.05" customHeight="1">
      <c r="A12" s="39">
        <v>8</v>
      </c>
      <c r="B12" s="40" t="str">
        <f t="shared" si="2"/>
        <v>BH3473</v>
      </c>
      <c r="C12" s="41" t="str">
        <f t="shared" si="3"/>
        <v>Nautan</v>
      </c>
      <c r="D12" s="42" t="str">
        <f t="shared" si="4"/>
        <v>FN25-26-01153</v>
      </c>
      <c r="E12" s="43">
        <v>45850</v>
      </c>
      <c r="F12" s="14" t="str">
        <f t="shared" si="5"/>
        <v>Sonu Kumar</v>
      </c>
      <c r="G12" s="44" t="str">
        <f t="shared" si="6"/>
        <v>SF0054566</v>
      </c>
      <c r="H12" s="44" t="str">
        <f t="shared" si="7"/>
        <v>Branch Manager</v>
      </c>
      <c r="I12" s="13" t="s">
        <v>215</v>
      </c>
      <c r="J12" s="13" t="s">
        <v>226</v>
      </c>
      <c r="K12" s="13" t="s">
        <v>212</v>
      </c>
      <c r="L12" s="13">
        <v>351734829</v>
      </c>
      <c r="M12" s="13" t="s">
        <v>218</v>
      </c>
      <c r="N12" s="15">
        <v>42000</v>
      </c>
      <c r="O12" s="15">
        <v>2250</v>
      </c>
      <c r="P12" s="46" t="s">
        <v>9</v>
      </c>
      <c r="Q12" s="51">
        <v>45570</v>
      </c>
      <c r="R12" s="49">
        <v>2250</v>
      </c>
      <c r="S12" s="49">
        <v>0</v>
      </c>
      <c r="T12" s="49">
        <v>0</v>
      </c>
      <c r="U12" s="52">
        <f t="shared" si="1"/>
        <v>2250</v>
      </c>
      <c r="V12" s="28" t="s">
        <v>7</v>
      </c>
      <c r="W12" s="30" t="s">
        <v>227</v>
      </c>
    </row>
    <row r="13" spans="1:23" ht="25.05" customHeight="1">
      <c r="A13" s="39">
        <v>9</v>
      </c>
      <c r="B13" s="40" t="str">
        <f t="shared" si="2"/>
        <v>BH3473</v>
      </c>
      <c r="C13" s="41" t="str">
        <f t="shared" si="3"/>
        <v>Nautan</v>
      </c>
      <c r="D13" s="42" t="str">
        <f t="shared" si="4"/>
        <v>FN25-26-01153</v>
      </c>
      <c r="E13" s="43">
        <v>45850</v>
      </c>
      <c r="F13" s="14" t="str">
        <f t="shared" si="5"/>
        <v>Sonu Kumar</v>
      </c>
      <c r="G13" s="44" t="str">
        <f t="shared" si="6"/>
        <v>SF0054566</v>
      </c>
      <c r="H13" s="44" t="str">
        <f t="shared" si="7"/>
        <v>Branch Manager</v>
      </c>
      <c r="I13" s="13" t="s">
        <v>215</v>
      </c>
      <c r="J13" s="13" t="s">
        <v>226</v>
      </c>
      <c r="K13" s="13" t="s">
        <v>212</v>
      </c>
      <c r="L13" s="13">
        <v>351734829</v>
      </c>
      <c r="M13" s="13" t="s">
        <v>218</v>
      </c>
      <c r="N13" s="15">
        <v>42000</v>
      </c>
      <c r="O13" s="15">
        <v>2250</v>
      </c>
      <c r="P13" s="46" t="s">
        <v>9</v>
      </c>
      <c r="Q13" s="51">
        <v>45665</v>
      </c>
      <c r="R13" s="49">
        <v>2250</v>
      </c>
      <c r="S13" s="49">
        <v>0</v>
      </c>
      <c r="T13" s="49">
        <v>0</v>
      </c>
      <c r="U13" s="52">
        <f t="shared" si="1"/>
        <v>2250</v>
      </c>
      <c r="V13" s="28" t="s">
        <v>7</v>
      </c>
      <c r="W13" s="30" t="s">
        <v>228</v>
      </c>
    </row>
    <row r="14" spans="1:23" ht="25.05" customHeight="1">
      <c r="A14" s="39">
        <v>10</v>
      </c>
      <c r="B14" s="40" t="str">
        <f t="shared" si="2"/>
        <v>BH3473</v>
      </c>
      <c r="C14" s="41" t="str">
        <f t="shared" si="3"/>
        <v>Nautan</v>
      </c>
      <c r="D14" s="42" t="str">
        <f>IF(J14&lt;&gt;"",$D$5,"")</f>
        <v>FN25-26-01153</v>
      </c>
      <c r="E14" s="43">
        <v>45850</v>
      </c>
      <c r="F14" s="14" t="str">
        <f>IF(J14&lt;&gt;"",$F$5,"")</f>
        <v>Sonu Kumar</v>
      </c>
      <c r="G14" s="44" t="str">
        <f>IF(J14&lt;&gt;"",$G$5,"")</f>
        <v>SF0054566</v>
      </c>
      <c r="H14" s="44" t="str">
        <f>IF(J14&lt;&gt;"",$H$5,"")</f>
        <v>Branch Manager</v>
      </c>
      <c r="I14" s="13" t="s">
        <v>229</v>
      </c>
      <c r="J14" s="13" t="s">
        <v>230</v>
      </c>
      <c r="K14" s="13" t="s">
        <v>231</v>
      </c>
      <c r="L14" s="13">
        <v>354439011</v>
      </c>
      <c r="M14" s="13" t="s">
        <v>232</v>
      </c>
      <c r="N14" s="15">
        <v>42000</v>
      </c>
      <c r="O14" s="15">
        <v>2240</v>
      </c>
      <c r="P14" s="46" t="s">
        <v>9</v>
      </c>
      <c r="Q14" s="51">
        <v>45570</v>
      </c>
      <c r="R14" s="49">
        <v>2240</v>
      </c>
      <c r="S14" s="49">
        <v>0</v>
      </c>
      <c r="T14" s="49">
        <v>0</v>
      </c>
      <c r="U14" s="52">
        <f t="shared" si="1"/>
        <v>2240</v>
      </c>
      <c r="V14" s="28" t="s">
        <v>7</v>
      </c>
      <c r="W14" s="30" t="s">
        <v>233</v>
      </c>
    </row>
    <row r="15" spans="1:23" ht="25.05" customHeight="1">
      <c r="A15" s="39">
        <v>11</v>
      </c>
      <c r="B15" s="40" t="str">
        <f t="shared" si="2"/>
        <v>BH3473</v>
      </c>
      <c r="C15" s="41" t="str">
        <f t="shared" si="3"/>
        <v>Nautan</v>
      </c>
      <c r="D15" s="42" t="str">
        <f t="shared" si="4"/>
        <v>FN25-26-01153</v>
      </c>
      <c r="E15" s="43">
        <v>45850</v>
      </c>
      <c r="F15" s="14" t="str">
        <f t="shared" si="5"/>
        <v>Sonu Kumar</v>
      </c>
      <c r="G15" s="44" t="str">
        <f t="shared" si="6"/>
        <v>SF0054566</v>
      </c>
      <c r="H15" s="44" t="str">
        <f t="shared" si="7"/>
        <v>Branch Manager</v>
      </c>
      <c r="I15" s="13" t="s">
        <v>229</v>
      </c>
      <c r="J15" s="13" t="s">
        <v>230</v>
      </c>
      <c r="K15" s="13" t="s">
        <v>231</v>
      </c>
      <c r="L15" s="13">
        <v>354439011</v>
      </c>
      <c r="M15" s="13" t="s">
        <v>232</v>
      </c>
      <c r="N15" s="15">
        <v>42000</v>
      </c>
      <c r="O15" s="15">
        <v>2240</v>
      </c>
      <c r="P15" s="46" t="s">
        <v>9</v>
      </c>
      <c r="Q15" s="51">
        <v>45662</v>
      </c>
      <c r="R15" s="49">
        <v>2240</v>
      </c>
      <c r="S15" s="49">
        <v>0</v>
      </c>
      <c r="T15" s="49">
        <v>0</v>
      </c>
      <c r="U15" s="52">
        <f t="shared" si="1"/>
        <v>2240</v>
      </c>
      <c r="V15" s="28" t="s">
        <v>7</v>
      </c>
      <c r="W15" s="30" t="s">
        <v>233</v>
      </c>
    </row>
    <row r="16" spans="1:23" ht="25.05" customHeight="1">
      <c r="A16" s="39">
        <v>12</v>
      </c>
      <c r="B16" s="40" t="str">
        <f t="shared" si="2"/>
        <v>BH3473</v>
      </c>
      <c r="C16" s="41" t="str">
        <f t="shared" si="3"/>
        <v>Nautan</v>
      </c>
      <c r="D16" s="42" t="str">
        <f t="shared" si="4"/>
        <v>FN25-26-01153</v>
      </c>
      <c r="E16" s="43">
        <v>45850</v>
      </c>
      <c r="F16" s="14" t="str">
        <f t="shared" si="5"/>
        <v>Sonu Kumar</v>
      </c>
      <c r="G16" s="44" t="str">
        <f t="shared" si="6"/>
        <v>SF0054566</v>
      </c>
      <c r="H16" s="44" t="str">
        <f t="shared" si="7"/>
        <v>Branch Manager</v>
      </c>
      <c r="I16" s="13" t="s">
        <v>229</v>
      </c>
      <c r="J16" s="13" t="s">
        <v>230</v>
      </c>
      <c r="K16" s="13" t="s">
        <v>231</v>
      </c>
      <c r="L16" s="13">
        <v>354439011</v>
      </c>
      <c r="M16" s="13" t="s">
        <v>232</v>
      </c>
      <c r="N16" s="15">
        <v>42000</v>
      </c>
      <c r="O16" s="15">
        <v>2240</v>
      </c>
      <c r="P16" s="46" t="s">
        <v>9</v>
      </c>
      <c r="Q16" s="51">
        <v>45693</v>
      </c>
      <c r="R16" s="49">
        <v>2240</v>
      </c>
      <c r="S16" s="49">
        <v>0</v>
      </c>
      <c r="T16" s="49">
        <v>0</v>
      </c>
      <c r="U16" s="52">
        <f t="shared" si="1"/>
        <v>2240</v>
      </c>
      <c r="V16" s="28" t="s">
        <v>7</v>
      </c>
      <c r="W16" s="30" t="s">
        <v>233</v>
      </c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1"/>
      <c r="R17" s="49"/>
      <c r="S17" s="49"/>
      <c r="T17" s="49"/>
      <c r="U17" s="52" t="str">
        <f t="shared" si="1"/>
        <v/>
      </c>
      <c r="V17" s="28"/>
      <c r="W17" s="53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1"/>
      <c r="R18" s="49"/>
      <c r="S18" s="49"/>
      <c r="T18" s="49"/>
      <c r="U18" s="52" t="str">
        <f t="shared" si="1"/>
        <v/>
      </c>
      <c r="V18" s="28"/>
      <c r="W18" s="53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1"/>
      <c r="R19" s="49"/>
      <c r="S19" s="49"/>
      <c r="T19" s="49"/>
      <c r="U19" s="52" t="str">
        <f t="shared" si="1"/>
        <v/>
      </c>
      <c r="V19" s="28"/>
      <c r="W19" s="53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1"/>
      <c r="R20" s="49"/>
      <c r="S20" s="49"/>
      <c r="T20" s="49"/>
      <c r="U20" s="52" t="str">
        <f t="shared" si="1"/>
        <v/>
      </c>
      <c r="V20" s="28"/>
      <c r="W20" s="53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1"/>
      <c r="R21" s="49"/>
      <c r="S21" s="49"/>
      <c r="T21" s="49"/>
      <c r="U21" s="52" t="str">
        <f t="shared" si="1"/>
        <v/>
      </c>
      <c r="V21" s="28"/>
      <c r="W21" s="53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1"/>
      <c r="R22" s="49"/>
      <c r="S22" s="49"/>
      <c r="T22" s="49"/>
      <c r="U22" s="52" t="str">
        <f t="shared" si="1"/>
        <v/>
      </c>
      <c r="V22" s="28"/>
      <c r="W22" s="53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1"/>
      <c r="R23" s="49"/>
      <c r="S23" s="49"/>
      <c r="T23" s="49"/>
      <c r="U23" s="52" t="str">
        <f t="shared" si="1"/>
        <v/>
      </c>
      <c r="V23" s="28"/>
      <c r="W23" s="53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1"/>
      <c r="R24" s="49"/>
      <c r="S24" s="49"/>
      <c r="T24" s="49"/>
      <c r="U24" s="52" t="str">
        <f t="shared" si="1"/>
        <v/>
      </c>
      <c r="V24" s="28"/>
      <c r="W24" s="53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1"/>
      <c r="R25" s="49"/>
      <c r="S25" s="49"/>
      <c r="T25" s="49"/>
      <c r="U25" s="52" t="str">
        <f t="shared" si="1"/>
        <v/>
      </c>
      <c r="V25" s="28"/>
      <c r="W25" s="53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1"/>
      <c r="R26" s="49"/>
      <c r="S26" s="49"/>
      <c r="T26" s="49"/>
      <c r="U26" s="52" t="str">
        <f t="shared" si="1"/>
        <v/>
      </c>
      <c r="V26" s="28"/>
      <c r="W26" s="53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1"/>
      <c r="R27" s="49"/>
      <c r="S27" s="49"/>
      <c r="T27" s="49"/>
      <c r="U27" s="52" t="str">
        <f t="shared" si="1"/>
        <v/>
      </c>
      <c r="V27" s="28"/>
      <c r="W27" s="53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1"/>
      <c r="R28" s="49"/>
      <c r="S28" s="49"/>
      <c r="T28" s="49"/>
      <c r="U28" s="52" t="str">
        <f t="shared" si="1"/>
        <v/>
      </c>
      <c r="V28" s="28"/>
      <c r="W28" s="53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1"/>
      <c r="R29" s="49"/>
      <c r="S29" s="49"/>
      <c r="T29" s="49"/>
      <c r="U29" s="52" t="str">
        <f t="shared" si="1"/>
        <v/>
      </c>
      <c r="V29" s="28"/>
      <c r="W29" s="53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1"/>
      <c r="R30" s="49"/>
      <c r="S30" s="49"/>
      <c r="T30" s="49"/>
      <c r="U30" s="52" t="str">
        <f t="shared" si="1"/>
        <v/>
      </c>
      <c r="V30" s="28"/>
      <c r="W30" s="53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1"/>
      <c r="R31" s="49"/>
      <c r="S31" s="49"/>
      <c r="T31" s="49"/>
      <c r="U31" s="52" t="str">
        <f t="shared" si="1"/>
        <v/>
      </c>
      <c r="V31" s="28"/>
      <c r="W31" s="53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1"/>
      <c r="R32" s="49"/>
      <c r="S32" s="49"/>
      <c r="T32" s="49"/>
      <c r="U32" s="52" t="str">
        <f t="shared" si="1"/>
        <v/>
      </c>
      <c r="V32" s="28"/>
      <c r="W32" s="53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1"/>
      <c r="R33" s="49"/>
      <c r="S33" s="49"/>
      <c r="T33" s="49"/>
      <c r="U33" s="52" t="str">
        <f t="shared" si="1"/>
        <v/>
      </c>
      <c r="V33" s="28"/>
      <c r="W33" s="53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1"/>
      <c r="R34" s="49"/>
      <c r="S34" s="49"/>
      <c r="T34" s="49"/>
      <c r="U34" s="52" t="str">
        <f t="shared" si="1"/>
        <v/>
      </c>
      <c r="V34" s="28"/>
      <c r="W34" s="53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1"/>
      <c r="R35" s="49"/>
      <c r="S35" s="49"/>
      <c r="T35" s="49"/>
      <c r="U35" s="52" t="str">
        <f t="shared" si="1"/>
        <v/>
      </c>
      <c r="V35" s="28"/>
      <c r="W35" s="53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1"/>
      <c r="R36" s="49"/>
      <c r="S36" s="49"/>
      <c r="T36" s="49"/>
      <c r="U36" s="52" t="str">
        <f t="shared" si="1"/>
        <v/>
      </c>
      <c r="V36" s="28"/>
      <c r="W36" s="53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1"/>
      <c r="R37" s="49"/>
      <c r="S37" s="49"/>
      <c r="T37" s="49"/>
      <c r="U37" s="52" t="str">
        <f t="shared" si="1"/>
        <v/>
      </c>
      <c r="V37" s="28"/>
      <c r="W37" s="53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1"/>
      <c r="R38" s="49"/>
      <c r="S38" s="49"/>
      <c r="T38" s="49"/>
      <c r="U38" s="52" t="str">
        <f t="shared" si="1"/>
        <v/>
      </c>
      <c r="V38" s="28"/>
      <c r="W38" s="53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1"/>
      <c r="R39" s="49"/>
      <c r="S39" s="49"/>
      <c r="T39" s="49"/>
      <c r="U39" s="52" t="str">
        <f t="shared" si="1"/>
        <v/>
      </c>
      <c r="V39" s="28"/>
      <c r="W39" s="53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1"/>
      <c r="R40" s="49"/>
      <c r="S40" s="49"/>
      <c r="T40" s="49"/>
      <c r="U40" s="52" t="str">
        <f t="shared" si="1"/>
        <v/>
      </c>
      <c r="V40" s="28"/>
      <c r="W40" s="53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1"/>
      <c r="R41" s="49"/>
      <c r="S41" s="49"/>
      <c r="T41" s="49"/>
      <c r="U41" s="52" t="str">
        <f t="shared" si="1"/>
        <v/>
      </c>
      <c r="V41" s="28"/>
      <c r="W41" s="53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1"/>
      <c r="R42" s="49"/>
      <c r="S42" s="49"/>
      <c r="T42" s="49"/>
      <c r="U42" s="52" t="str">
        <f t="shared" si="1"/>
        <v/>
      </c>
      <c r="V42" s="28"/>
      <c r="W42" s="53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1"/>
      <c r="R43" s="49"/>
      <c r="S43" s="49"/>
      <c r="T43" s="49"/>
      <c r="U43" s="52" t="str">
        <f t="shared" si="1"/>
        <v/>
      </c>
      <c r="V43" s="28"/>
      <c r="W43" s="53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1"/>
      <c r="R44" s="49"/>
      <c r="S44" s="49"/>
      <c r="T44" s="49"/>
      <c r="U44" s="52" t="str">
        <f t="shared" si="1"/>
        <v/>
      </c>
      <c r="V44" s="28"/>
      <c r="W44" s="53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1"/>
      <c r="R45" s="49"/>
      <c r="S45" s="49"/>
      <c r="T45" s="49"/>
      <c r="U45" s="52" t="str">
        <f t="shared" si="1"/>
        <v/>
      </c>
      <c r="V45" s="28"/>
      <c r="W45" s="53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1"/>
      <c r="R46" s="49"/>
      <c r="S46" s="49"/>
      <c r="T46" s="49"/>
      <c r="U46" s="52" t="str">
        <f t="shared" si="1"/>
        <v/>
      </c>
      <c r="V46" s="28"/>
      <c r="W46" s="53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1"/>
      <c r="R47" s="49"/>
      <c r="S47" s="49"/>
      <c r="T47" s="49"/>
      <c r="U47" s="52" t="str">
        <f t="shared" si="1"/>
        <v/>
      </c>
      <c r="V47" s="28"/>
      <c r="W47" s="53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1"/>
      <c r="R48" s="49"/>
      <c r="S48" s="49"/>
      <c r="T48" s="49"/>
      <c r="U48" s="52" t="str">
        <f t="shared" si="1"/>
        <v/>
      </c>
      <c r="V48" s="28"/>
      <c r="W48" s="53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1"/>
      <c r="R49" s="49"/>
      <c r="S49" s="49"/>
      <c r="T49" s="49"/>
      <c r="U49" s="52" t="str">
        <f t="shared" si="1"/>
        <v/>
      </c>
      <c r="V49" s="28"/>
      <c r="W49" s="53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1"/>
      <c r="R50" s="49"/>
      <c r="S50" s="49"/>
      <c r="T50" s="49"/>
      <c r="U50" s="52" t="str">
        <f t="shared" si="1"/>
        <v/>
      </c>
      <c r="V50" s="28"/>
      <c r="W50" s="53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1"/>
      <c r="R51" s="49"/>
      <c r="S51" s="49"/>
      <c r="T51" s="49"/>
      <c r="U51" s="52" t="str">
        <f t="shared" si="1"/>
        <v/>
      </c>
      <c r="V51" s="28"/>
      <c r="W51" s="53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1"/>
      <c r="R52" s="49"/>
      <c r="S52" s="49"/>
      <c r="T52" s="49"/>
      <c r="U52" s="52" t="str">
        <f t="shared" si="1"/>
        <v/>
      </c>
      <c r="V52" s="28"/>
      <c r="W52" s="53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1"/>
      <c r="R53" s="49"/>
      <c r="S53" s="49"/>
      <c r="T53" s="49"/>
      <c r="U53" s="52" t="str">
        <f t="shared" si="1"/>
        <v/>
      </c>
      <c r="V53" s="28"/>
      <c r="W53" s="53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1"/>
      <c r="R54" s="49"/>
      <c r="S54" s="49"/>
      <c r="T54" s="49"/>
      <c r="U54" s="52" t="str">
        <f t="shared" si="1"/>
        <v/>
      </c>
      <c r="V54" s="28"/>
      <c r="W54" s="53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1"/>
      <c r="R55" s="49"/>
      <c r="S55" s="49"/>
      <c r="T55" s="49"/>
      <c r="U55" s="52" t="str">
        <f t="shared" si="1"/>
        <v/>
      </c>
      <c r="V55" s="28"/>
      <c r="W55" s="53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1"/>
      <c r="R56" s="49"/>
      <c r="S56" s="49"/>
      <c r="T56" s="49"/>
      <c r="U56" s="52" t="str">
        <f t="shared" si="1"/>
        <v/>
      </c>
      <c r="V56" s="28"/>
      <c r="W56" s="53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1"/>
      <c r="R57" s="49"/>
      <c r="S57" s="49"/>
      <c r="T57" s="49"/>
      <c r="U57" s="52" t="str">
        <f t="shared" si="1"/>
        <v/>
      </c>
      <c r="V57" s="28"/>
      <c r="W57" s="53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1"/>
      <c r="R58" s="49"/>
      <c r="S58" s="49"/>
      <c r="T58" s="49"/>
      <c r="U58" s="52" t="str">
        <f t="shared" si="1"/>
        <v/>
      </c>
      <c r="V58" s="28"/>
      <c r="W58" s="53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1"/>
      <c r="R59" s="49"/>
      <c r="S59" s="49"/>
      <c r="T59" s="49"/>
      <c r="U59" s="52" t="str">
        <f t="shared" si="1"/>
        <v/>
      </c>
      <c r="V59" s="28"/>
      <c r="W59" s="53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1"/>
      <c r="R60" s="49"/>
      <c r="S60" s="49"/>
      <c r="T60" s="49"/>
      <c r="U60" s="52" t="str">
        <f t="shared" si="1"/>
        <v/>
      </c>
      <c r="V60" s="28"/>
      <c r="W60" s="53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1"/>
      <c r="R61" s="49"/>
      <c r="S61" s="49"/>
      <c r="T61" s="49"/>
      <c r="U61" s="52" t="str">
        <f t="shared" si="1"/>
        <v/>
      </c>
      <c r="V61" s="28"/>
      <c r="W61" s="53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1"/>
      <c r="R62" s="49"/>
      <c r="S62" s="49"/>
      <c r="T62" s="49"/>
      <c r="U62" s="52" t="str">
        <f t="shared" si="1"/>
        <v/>
      </c>
      <c r="V62" s="28"/>
      <c r="W62" s="53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1"/>
      <c r="R63" s="49"/>
      <c r="S63" s="49"/>
      <c r="T63" s="49"/>
      <c r="U63" s="52" t="str">
        <f t="shared" si="1"/>
        <v/>
      </c>
      <c r="V63" s="28"/>
      <c r="W63" s="53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1"/>
      <c r="R64" s="49"/>
      <c r="S64" s="49"/>
      <c r="T64" s="49"/>
      <c r="U64" s="52" t="str">
        <f t="shared" si="1"/>
        <v/>
      </c>
      <c r="V64" s="28"/>
      <c r="W64" s="53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1"/>
      <c r="R65" s="49"/>
      <c r="S65" s="49"/>
      <c r="T65" s="49"/>
      <c r="U65" s="52" t="str">
        <f t="shared" si="1"/>
        <v/>
      </c>
      <c r="V65" s="28"/>
      <c r="W65" s="53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1"/>
      <c r="R66" s="49"/>
      <c r="S66" s="49"/>
      <c r="T66" s="49"/>
      <c r="U66" s="52" t="str">
        <f t="shared" si="1"/>
        <v/>
      </c>
      <c r="V66" s="28"/>
      <c r="W66" s="53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1"/>
      <c r="R67" s="49"/>
      <c r="S67" s="49"/>
      <c r="T67" s="49"/>
      <c r="U67" s="52" t="str">
        <f t="shared" si="1"/>
        <v/>
      </c>
      <c r="V67" s="28"/>
      <c r="W67" s="53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1"/>
      <c r="R68" s="49"/>
      <c r="S68" s="49"/>
      <c r="T68" s="49"/>
      <c r="U68" s="52" t="str">
        <f t="shared" si="1"/>
        <v/>
      </c>
      <c r="V68" s="28"/>
      <c r="W68" s="53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1"/>
      <c r="R69" s="49"/>
      <c r="S69" s="49"/>
      <c r="T69" s="49"/>
      <c r="U69" s="52" t="str">
        <f t="shared" si="1"/>
        <v/>
      </c>
      <c r="V69" s="28"/>
      <c r="W69" s="53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1"/>
      <c r="R70" s="49"/>
      <c r="S70" s="49"/>
      <c r="T70" s="49"/>
      <c r="U70" s="52" t="str">
        <f t="shared" ref="U70:U133" si="8">IF(AND(ISBLANK(R70),ISBLANK(S70),ISBLANK(T70)),"",R70-(S70+T70))</f>
        <v/>
      </c>
      <c r="V70" s="28"/>
      <c r="W70" s="53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1"/>
      <c r="R71" s="49"/>
      <c r="S71" s="49"/>
      <c r="T71" s="49"/>
      <c r="U71" s="52" t="str">
        <f t="shared" si="8"/>
        <v/>
      </c>
      <c r="V71" s="28"/>
      <c r="W71" s="53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1"/>
      <c r="R72" s="49"/>
      <c r="S72" s="49"/>
      <c r="T72" s="49"/>
      <c r="U72" s="52" t="str">
        <f t="shared" si="8"/>
        <v/>
      </c>
      <c r="V72" s="28"/>
      <c r="W72" s="53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1"/>
      <c r="R73" s="49"/>
      <c r="S73" s="49"/>
      <c r="T73" s="49"/>
      <c r="U73" s="52" t="str">
        <f t="shared" si="8"/>
        <v/>
      </c>
      <c r="V73" s="28"/>
      <c r="W73" s="53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1"/>
      <c r="R74" s="49"/>
      <c r="S74" s="49"/>
      <c r="T74" s="49"/>
      <c r="U74" s="52" t="str">
        <f t="shared" si="8"/>
        <v/>
      </c>
      <c r="V74" s="28"/>
      <c r="W74" s="53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1"/>
      <c r="R75" s="49"/>
      <c r="S75" s="49"/>
      <c r="T75" s="49"/>
      <c r="U75" s="52" t="str">
        <f t="shared" si="8"/>
        <v/>
      </c>
      <c r="V75" s="28"/>
      <c r="W75" s="53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1"/>
      <c r="R76" s="49"/>
      <c r="S76" s="49"/>
      <c r="T76" s="49"/>
      <c r="U76" s="52" t="str">
        <f t="shared" si="8"/>
        <v/>
      </c>
      <c r="V76" s="28"/>
      <c r="W76" s="53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1"/>
      <c r="R77" s="49"/>
      <c r="S77" s="49"/>
      <c r="T77" s="49"/>
      <c r="U77" s="52" t="str">
        <f t="shared" si="8"/>
        <v/>
      </c>
      <c r="V77" s="28"/>
      <c r="W77" s="53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1"/>
      <c r="R78" s="49"/>
      <c r="S78" s="49"/>
      <c r="T78" s="49"/>
      <c r="U78" s="52" t="str">
        <f t="shared" si="8"/>
        <v/>
      </c>
      <c r="V78" s="28"/>
      <c r="W78" s="53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1"/>
      <c r="R79" s="49"/>
      <c r="S79" s="49"/>
      <c r="T79" s="49"/>
      <c r="U79" s="52" t="str">
        <f t="shared" si="8"/>
        <v/>
      </c>
      <c r="V79" s="28"/>
      <c r="W79" s="53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1"/>
      <c r="R80" s="49"/>
      <c r="S80" s="49"/>
      <c r="T80" s="49"/>
      <c r="U80" s="52" t="str">
        <f t="shared" si="8"/>
        <v/>
      </c>
      <c r="V80" s="28"/>
      <c r="W80" s="53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1"/>
      <c r="R81" s="49"/>
      <c r="S81" s="49"/>
      <c r="T81" s="49"/>
      <c r="U81" s="52" t="str">
        <f t="shared" si="8"/>
        <v/>
      </c>
      <c r="V81" s="28"/>
      <c r="W81" s="53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1"/>
      <c r="R82" s="49"/>
      <c r="S82" s="49"/>
      <c r="T82" s="49"/>
      <c r="U82" s="52" t="str">
        <f t="shared" si="8"/>
        <v/>
      </c>
      <c r="V82" s="28"/>
      <c r="W82" s="53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1"/>
      <c r="R83" s="49"/>
      <c r="S83" s="49"/>
      <c r="T83" s="49"/>
      <c r="U83" s="52" t="str">
        <f t="shared" si="8"/>
        <v/>
      </c>
      <c r="V83" s="28"/>
      <c r="W83" s="53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1"/>
      <c r="R84" s="49"/>
      <c r="S84" s="49"/>
      <c r="T84" s="49"/>
      <c r="U84" s="52" t="str">
        <f t="shared" si="8"/>
        <v/>
      </c>
      <c r="V84" s="28"/>
      <c r="W84" s="53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1"/>
      <c r="R85" s="49"/>
      <c r="S85" s="49"/>
      <c r="T85" s="49"/>
      <c r="U85" s="52" t="str">
        <f t="shared" si="8"/>
        <v/>
      </c>
      <c r="V85" s="28"/>
      <c r="W85" s="53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1"/>
      <c r="R86" s="49"/>
      <c r="S86" s="49"/>
      <c r="T86" s="49"/>
      <c r="U86" s="52" t="str">
        <f t="shared" si="8"/>
        <v/>
      </c>
      <c r="V86" s="28"/>
      <c r="W86" s="53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1"/>
      <c r="R87" s="49"/>
      <c r="S87" s="49"/>
      <c r="T87" s="49"/>
      <c r="U87" s="52" t="str">
        <f t="shared" si="8"/>
        <v/>
      </c>
      <c r="V87" s="28"/>
      <c r="W87" s="53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1"/>
      <c r="R88" s="49"/>
      <c r="S88" s="49"/>
      <c r="T88" s="49"/>
      <c r="U88" s="52" t="str">
        <f t="shared" si="8"/>
        <v/>
      </c>
      <c r="V88" s="28"/>
      <c r="W88" s="53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1"/>
      <c r="R89" s="49"/>
      <c r="S89" s="49"/>
      <c r="T89" s="49"/>
      <c r="U89" s="52" t="str">
        <f t="shared" si="8"/>
        <v/>
      </c>
      <c r="V89" s="28"/>
      <c r="W89" s="53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1"/>
      <c r="R90" s="49"/>
      <c r="S90" s="49"/>
      <c r="T90" s="49"/>
      <c r="U90" s="52" t="str">
        <f t="shared" si="8"/>
        <v/>
      </c>
      <c r="V90" s="28"/>
      <c r="W90" s="53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1"/>
      <c r="R91" s="49"/>
      <c r="S91" s="49"/>
      <c r="T91" s="49"/>
      <c r="U91" s="52" t="str">
        <f t="shared" si="8"/>
        <v/>
      </c>
      <c r="V91" s="28"/>
      <c r="W91" s="53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1"/>
      <c r="R92" s="49"/>
      <c r="S92" s="49"/>
      <c r="T92" s="49"/>
      <c r="U92" s="52" t="str">
        <f t="shared" si="8"/>
        <v/>
      </c>
      <c r="V92" s="28"/>
      <c r="W92" s="53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1"/>
      <c r="R93" s="49"/>
      <c r="S93" s="49"/>
      <c r="T93" s="49"/>
      <c r="U93" s="52" t="str">
        <f t="shared" si="8"/>
        <v/>
      </c>
      <c r="V93" s="28"/>
      <c r="W93" s="53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1"/>
      <c r="R94" s="49"/>
      <c r="S94" s="49"/>
      <c r="T94" s="49"/>
      <c r="U94" s="52" t="str">
        <f t="shared" si="8"/>
        <v/>
      </c>
      <c r="V94" s="28"/>
      <c r="W94" s="53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1"/>
      <c r="R95" s="49"/>
      <c r="S95" s="49"/>
      <c r="T95" s="49"/>
      <c r="U95" s="52" t="str">
        <f t="shared" si="8"/>
        <v/>
      </c>
      <c r="V95" s="28"/>
      <c r="W95" s="53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1"/>
      <c r="R96" s="49"/>
      <c r="S96" s="49"/>
      <c r="T96" s="49"/>
      <c r="U96" s="52" t="str">
        <f t="shared" si="8"/>
        <v/>
      </c>
      <c r="V96" s="28"/>
      <c r="W96" s="53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1"/>
      <c r="R97" s="49"/>
      <c r="S97" s="49"/>
      <c r="T97" s="49"/>
      <c r="U97" s="52" t="str">
        <f t="shared" si="8"/>
        <v/>
      </c>
      <c r="V97" s="28"/>
      <c r="W97" s="53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1"/>
      <c r="R98" s="49"/>
      <c r="S98" s="49"/>
      <c r="T98" s="49"/>
      <c r="U98" s="52" t="str">
        <f t="shared" si="8"/>
        <v/>
      </c>
      <c r="V98" s="28"/>
      <c r="W98" s="53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1"/>
      <c r="R99" s="49"/>
      <c r="S99" s="49"/>
      <c r="T99" s="49"/>
      <c r="U99" s="52" t="str">
        <f t="shared" si="8"/>
        <v/>
      </c>
      <c r="V99" s="28"/>
      <c r="W99" s="53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1"/>
      <c r="R100" s="49"/>
      <c r="S100" s="49"/>
      <c r="T100" s="49"/>
      <c r="U100" s="52" t="str">
        <f t="shared" si="8"/>
        <v/>
      </c>
      <c r="V100" s="28"/>
      <c r="W100" s="53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1"/>
      <c r="R101" s="49"/>
      <c r="S101" s="49"/>
      <c r="T101" s="49"/>
      <c r="U101" s="52" t="str">
        <f t="shared" si="8"/>
        <v/>
      </c>
      <c r="V101" s="28"/>
      <c r="W101" s="53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1"/>
      <c r="R102" s="49"/>
      <c r="S102" s="49"/>
      <c r="T102" s="49"/>
      <c r="U102" s="52" t="str">
        <f t="shared" si="8"/>
        <v/>
      </c>
      <c r="V102" s="28"/>
      <c r="W102" s="53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1"/>
      <c r="R103" s="49"/>
      <c r="S103" s="49"/>
      <c r="T103" s="49"/>
      <c r="U103" s="52" t="str">
        <f t="shared" si="8"/>
        <v/>
      </c>
      <c r="V103" s="28"/>
      <c r="W103" s="53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1"/>
      <c r="R104" s="49"/>
      <c r="S104" s="49"/>
      <c r="T104" s="49"/>
      <c r="U104" s="52" t="str">
        <f t="shared" si="8"/>
        <v/>
      </c>
      <c r="V104" s="28"/>
      <c r="W104" s="53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1"/>
      <c r="R105" s="49"/>
      <c r="S105" s="49"/>
      <c r="T105" s="49"/>
      <c r="U105" s="52" t="str">
        <f t="shared" si="8"/>
        <v/>
      </c>
      <c r="V105" s="28"/>
      <c r="W105" s="53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1"/>
      <c r="R106" s="49"/>
      <c r="S106" s="49"/>
      <c r="T106" s="49"/>
      <c r="U106" s="52" t="str">
        <f t="shared" si="8"/>
        <v/>
      </c>
      <c r="V106" s="28"/>
      <c r="W106" s="53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1"/>
      <c r="R107" s="49"/>
      <c r="S107" s="49"/>
      <c r="T107" s="49"/>
      <c r="U107" s="52" t="str">
        <f t="shared" si="8"/>
        <v/>
      </c>
      <c r="V107" s="28"/>
      <c r="W107" s="53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1"/>
      <c r="R108" s="49"/>
      <c r="S108" s="49"/>
      <c r="T108" s="49"/>
      <c r="U108" s="52" t="str">
        <f t="shared" si="8"/>
        <v/>
      </c>
      <c r="V108" s="28"/>
      <c r="W108" s="53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1"/>
      <c r="R109" s="49"/>
      <c r="S109" s="49"/>
      <c r="T109" s="49"/>
      <c r="U109" s="52" t="str">
        <f t="shared" si="8"/>
        <v/>
      </c>
      <c r="V109" s="28"/>
      <c r="W109" s="53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1"/>
      <c r="R110" s="49"/>
      <c r="S110" s="49"/>
      <c r="T110" s="49"/>
      <c r="U110" s="52" t="str">
        <f t="shared" si="8"/>
        <v/>
      </c>
      <c r="V110" s="28"/>
      <c r="W110" s="53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1"/>
      <c r="R111" s="49"/>
      <c r="S111" s="49"/>
      <c r="T111" s="49"/>
      <c r="U111" s="52" t="str">
        <f t="shared" si="8"/>
        <v/>
      </c>
      <c r="V111" s="28"/>
      <c r="W111" s="53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1"/>
      <c r="R112" s="49"/>
      <c r="S112" s="49"/>
      <c r="T112" s="49"/>
      <c r="U112" s="52" t="str">
        <f t="shared" si="8"/>
        <v/>
      </c>
      <c r="V112" s="28"/>
      <c r="W112" s="53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1"/>
      <c r="R113" s="49"/>
      <c r="S113" s="49"/>
      <c r="T113" s="49"/>
      <c r="U113" s="52" t="str">
        <f t="shared" si="8"/>
        <v/>
      </c>
      <c r="V113" s="28"/>
      <c r="W113" s="53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1"/>
      <c r="R114" s="49"/>
      <c r="S114" s="49"/>
      <c r="T114" s="49"/>
      <c r="U114" s="52" t="str">
        <f t="shared" si="8"/>
        <v/>
      </c>
      <c r="V114" s="28"/>
      <c r="W114" s="53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1"/>
      <c r="R115" s="49"/>
      <c r="S115" s="49"/>
      <c r="T115" s="49"/>
      <c r="U115" s="52" t="str">
        <f t="shared" si="8"/>
        <v/>
      </c>
      <c r="V115" s="28"/>
      <c r="W115" s="53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1"/>
      <c r="R116" s="49"/>
      <c r="S116" s="49"/>
      <c r="T116" s="49"/>
      <c r="U116" s="52" t="str">
        <f t="shared" si="8"/>
        <v/>
      </c>
      <c r="V116" s="28"/>
      <c r="W116" s="53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1"/>
      <c r="R117" s="49"/>
      <c r="S117" s="49"/>
      <c r="T117" s="49"/>
      <c r="U117" s="52" t="str">
        <f t="shared" si="8"/>
        <v/>
      </c>
      <c r="V117" s="28"/>
      <c r="W117" s="53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1"/>
      <c r="R118" s="49"/>
      <c r="S118" s="49"/>
      <c r="T118" s="49"/>
      <c r="U118" s="52" t="str">
        <f t="shared" si="8"/>
        <v/>
      </c>
      <c r="V118" s="28"/>
      <c r="W118" s="53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1"/>
      <c r="R119" s="49"/>
      <c r="S119" s="49"/>
      <c r="T119" s="49"/>
      <c r="U119" s="52" t="str">
        <f t="shared" si="8"/>
        <v/>
      </c>
      <c r="V119" s="28"/>
      <c r="W119" s="53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1"/>
      <c r="R120" s="49"/>
      <c r="S120" s="49"/>
      <c r="T120" s="49"/>
      <c r="U120" s="52" t="str">
        <f t="shared" si="8"/>
        <v/>
      </c>
      <c r="V120" s="28"/>
      <c r="W120" s="53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1"/>
      <c r="R121" s="49"/>
      <c r="S121" s="49"/>
      <c r="T121" s="49"/>
      <c r="U121" s="52" t="str">
        <f t="shared" si="8"/>
        <v/>
      </c>
      <c r="V121" s="28"/>
      <c r="W121" s="53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1"/>
      <c r="R122" s="49"/>
      <c r="S122" s="49"/>
      <c r="T122" s="49"/>
      <c r="U122" s="52" t="str">
        <f t="shared" si="8"/>
        <v/>
      </c>
      <c r="V122" s="28"/>
      <c r="W122" s="53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1"/>
      <c r="R123" s="49"/>
      <c r="S123" s="49"/>
      <c r="T123" s="49"/>
      <c r="U123" s="52" t="str">
        <f t="shared" si="8"/>
        <v/>
      </c>
      <c r="V123" s="28"/>
      <c r="W123" s="53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1"/>
      <c r="R124" s="49"/>
      <c r="S124" s="49"/>
      <c r="T124" s="49"/>
      <c r="U124" s="52" t="str">
        <f t="shared" si="8"/>
        <v/>
      </c>
      <c r="V124" s="28"/>
      <c r="W124" s="53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1"/>
      <c r="R125" s="49"/>
      <c r="S125" s="49"/>
      <c r="T125" s="49"/>
      <c r="U125" s="52" t="str">
        <f t="shared" si="8"/>
        <v/>
      </c>
      <c r="V125" s="28"/>
      <c r="W125" s="53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1"/>
      <c r="R126" s="49"/>
      <c r="S126" s="49"/>
      <c r="T126" s="49"/>
      <c r="U126" s="52" t="str">
        <f t="shared" si="8"/>
        <v/>
      </c>
      <c r="V126" s="28"/>
      <c r="W126" s="53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1"/>
      <c r="R127" s="49"/>
      <c r="S127" s="49"/>
      <c r="T127" s="49"/>
      <c r="U127" s="52" t="str">
        <f t="shared" si="8"/>
        <v/>
      </c>
      <c r="V127" s="28"/>
      <c r="W127" s="53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1"/>
      <c r="R128" s="49"/>
      <c r="S128" s="49"/>
      <c r="T128" s="49"/>
      <c r="U128" s="52" t="str">
        <f t="shared" si="8"/>
        <v/>
      </c>
      <c r="V128" s="28"/>
      <c r="W128" s="53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1"/>
      <c r="R129" s="49"/>
      <c r="S129" s="49"/>
      <c r="T129" s="49"/>
      <c r="U129" s="52" t="str">
        <f t="shared" si="8"/>
        <v/>
      </c>
      <c r="V129" s="28"/>
      <c r="W129" s="53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1"/>
      <c r="R130" s="49"/>
      <c r="S130" s="49"/>
      <c r="T130" s="49"/>
      <c r="U130" s="52" t="str">
        <f t="shared" si="8"/>
        <v/>
      </c>
      <c r="V130" s="28"/>
      <c r="W130" s="53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1"/>
      <c r="R131" s="49"/>
      <c r="S131" s="49"/>
      <c r="T131" s="49"/>
      <c r="U131" s="52" t="str">
        <f t="shared" si="8"/>
        <v/>
      </c>
      <c r="V131" s="28"/>
      <c r="W131" s="53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1"/>
      <c r="R132" s="49"/>
      <c r="S132" s="49"/>
      <c r="T132" s="49"/>
      <c r="U132" s="52" t="str">
        <f t="shared" si="8"/>
        <v/>
      </c>
      <c r="V132" s="28"/>
      <c r="W132" s="53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1"/>
      <c r="R133" s="49"/>
      <c r="S133" s="49"/>
      <c r="T133" s="49"/>
      <c r="U133" s="52" t="str">
        <f t="shared" si="8"/>
        <v/>
      </c>
      <c r="V133" s="28"/>
      <c r="W133" s="53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1"/>
      <c r="R134" s="49"/>
      <c r="S134" s="49"/>
      <c r="T134" s="49"/>
      <c r="U134" s="52" t="str">
        <f t="shared" ref="U134:U197" si="17">IF(AND(ISBLANK(R134),ISBLANK(S134),ISBLANK(T134)),"",R134-(S134+T134))</f>
        <v/>
      </c>
      <c r="V134" s="28"/>
      <c r="W134" s="53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1"/>
      <c r="R135" s="49"/>
      <c r="S135" s="49"/>
      <c r="T135" s="49"/>
      <c r="U135" s="52" t="str">
        <f t="shared" si="17"/>
        <v/>
      </c>
      <c r="V135" s="28"/>
      <c r="W135" s="53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1"/>
      <c r="R136" s="49"/>
      <c r="S136" s="49"/>
      <c r="T136" s="49"/>
      <c r="U136" s="52" t="str">
        <f t="shared" si="17"/>
        <v/>
      </c>
      <c r="V136" s="28"/>
      <c r="W136" s="53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1"/>
      <c r="R137" s="49"/>
      <c r="S137" s="49"/>
      <c r="T137" s="49"/>
      <c r="U137" s="52" t="str">
        <f t="shared" si="17"/>
        <v/>
      </c>
      <c r="V137" s="28"/>
      <c r="W137" s="53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1"/>
      <c r="R138" s="49"/>
      <c r="S138" s="49"/>
      <c r="T138" s="49"/>
      <c r="U138" s="52" t="str">
        <f t="shared" si="17"/>
        <v/>
      </c>
      <c r="V138" s="28"/>
      <c r="W138" s="53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1"/>
      <c r="R139" s="49"/>
      <c r="S139" s="49"/>
      <c r="T139" s="49"/>
      <c r="U139" s="52" t="str">
        <f t="shared" si="17"/>
        <v/>
      </c>
      <c r="V139" s="28"/>
      <c r="W139" s="53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1"/>
      <c r="R140" s="49"/>
      <c r="S140" s="49"/>
      <c r="T140" s="49"/>
      <c r="U140" s="52" t="str">
        <f t="shared" si="17"/>
        <v/>
      </c>
      <c r="V140" s="28"/>
      <c r="W140" s="53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1"/>
      <c r="R141" s="49"/>
      <c r="S141" s="49"/>
      <c r="T141" s="49"/>
      <c r="U141" s="52" t="str">
        <f t="shared" si="17"/>
        <v/>
      </c>
      <c r="V141" s="28"/>
      <c r="W141" s="53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1"/>
      <c r="R142" s="49"/>
      <c r="S142" s="49"/>
      <c r="T142" s="49"/>
      <c r="U142" s="52" t="str">
        <f t="shared" si="17"/>
        <v/>
      </c>
      <c r="V142" s="28"/>
      <c r="W142" s="53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1"/>
      <c r="R143" s="49"/>
      <c r="S143" s="49"/>
      <c r="T143" s="49"/>
      <c r="U143" s="52" t="str">
        <f t="shared" si="17"/>
        <v/>
      </c>
      <c r="V143" s="28"/>
      <c r="W143" s="53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1"/>
      <c r="R144" s="49"/>
      <c r="S144" s="49"/>
      <c r="T144" s="49"/>
      <c r="U144" s="52" t="str">
        <f t="shared" si="17"/>
        <v/>
      </c>
      <c r="V144" s="28"/>
      <c r="W144" s="53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1"/>
      <c r="R145" s="49"/>
      <c r="S145" s="49"/>
      <c r="T145" s="49"/>
      <c r="U145" s="52" t="str">
        <f t="shared" si="17"/>
        <v/>
      </c>
      <c r="V145" s="28"/>
      <c r="W145" s="53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1"/>
      <c r="R146" s="49"/>
      <c r="S146" s="49"/>
      <c r="T146" s="49"/>
      <c r="U146" s="52" t="str">
        <f t="shared" si="17"/>
        <v/>
      </c>
      <c r="V146" s="28"/>
      <c r="W146" s="53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1"/>
      <c r="R147" s="49"/>
      <c r="S147" s="49"/>
      <c r="T147" s="49"/>
      <c r="U147" s="52" t="str">
        <f t="shared" si="17"/>
        <v/>
      </c>
      <c r="V147" s="28"/>
      <c r="W147" s="53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1"/>
      <c r="R148" s="49"/>
      <c r="S148" s="49"/>
      <c r="T148" s="49"/>
      <c r="U148" s="52" t="str">
        <f t="shared" si="17"/>
        <v/>
      </c>
      <c r="V148" s="28"/>
      <c r="W148" s="53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1"/>
      <c r="R149" s="49"/>
      <c r="S149" s="49"/>
      <c r="T149" s="49"/>
      <c r="U149" s="52" t="str">
        <f t="shared" si="17"/>
        <v/>
      </c>
      <c r="V149" s="28"/>
      <c r="W149" s="53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1"/>
      <c r="R150" s="49"/>
      <c r="S150" s="49"/>
      <c r="T150" s="49"/>
      <c r="U150" s="52" t="str">
        <f t="shared" si="17"/>
        <v/>
      </c>
      <c r="V150" s="28"/>
      <c r="W150" s="53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1"/>
      <c r="R151" s="49"/>
      <c r="S151" s="49"/>
      <c r="T151" s="49"/>
      <c r="U151" s="52" t="str">
        <f t="shared" si="17"/>
        <v/>
      </c>
      <c r="V151" s="28"/>
      <c r="W151" s="53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1"/>
      <c r="R152" s="49"/>
      <c r="S152" s="49"/>
      <c r="T152" s="49"/>
      <c r="U152" s="52" t="str">
        <f t="shared" si="17"/>
        <v/>
      </c>
      <c r="V152" s="28"/>
      <c r="W152" s="53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1"/>
      <c r="R153" s="49"/>
      <c r="S153" s="49"/>
      <c r="T153" s="49"/>
      <c r="U153" s="52" t="str">
        <f t="shared" si="17"/>
        <v/>
      </c>
      <c r="V153" s="28"/>
      <c r="W153" s="53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1"/>
      <c r="R154" s="49"/>
      <c r="S154" s="49"/>
      <c r="T154" s="49"/>
      <c r="U154" s="52" t="str">
        <f t="shared" si="17"/>
        <v/>
      </c>
      <c r="V154" s="28"/>
      <c r="W154" s="53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1"/>
      <c r="R155" s="49"/>
      <c r="S155" s="49"/>
      <c r="T155" s="49"/>
      <c r="U155" s="52" t="str">
        <f t="shared" si="17"/>
        <v/>
      </c>
      <c r="V155" s="28"/>
      <c r="W155" s="53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1"/>
      <c r="R156" s="49"/>
      <c r="S156" s="49"/>
      <c r="T156" s="49"/>
      <c r="U156" s="52" t="str">
        <f t="shared" si="17"/>
        <v/>
      </c>
      <c r="V156" s="28"/>
      <c r="W156" s="53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1"/>
      <c r="R157" s="49"/>
      <c r="S157" s="49"/>
      <c r="T157" s="49"/>
      <c r="U157" s="52" t="str">
        <f t="shared" si="17"/>
        <v/>
      </c>
      <c r="V157" s="28"/>
      <c r="W157" s="53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1"/>
      <c r="R158" s="49"/>
      <c r="S158" s="49"/>
      <c r="T158" s="49"/>
      <c r="U158" s="52" t="str">
        <f t="shared" si="17"/>
        <v/>
      </c>
      <c r="V158" s="28"/>
      <c r="W158" s="53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1"/>
      <c r="R159" s="49"/>
      <c r="S159" s="49"/>
      <c r="T159" s="49"/>
      <c r="U159" s="52" t="str">
        <f t="shared" si="17"/>
        <v/>
      </c>
      <c r="V159" s="28"/>
      <c r="W159" s="53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1"/>
      <c r="R160" s="49"/>
      <c r="S160" s="49"/>
      <c r="T160" s="49"/>
      <c r="U160" s="52" t="str">
        <f t="shared" si="17"/>
        <v/>
      </c>
      <c r="V160" s="28"/>
      <c r="W160" s="53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1"/>
      <c r="R161" s="49"/>
      <c r="S161" s="49"/>
      <c r="T161" s="49"/>
      <c r="U161" s="52" t="str">
        <f t="shared" si="17"/>
        <v/>
      </c>
      <c r="V161" s="28"/>
      <c r="W161" s="53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1"/>
      <c r="R162" s="49"/>
      <c r="S162" s="49"/>
      <c r="T162" s="49"/>
      <c r="U162" s="52" t="str">
        <f t="shared" si="17"/>
        <v/>
      </c>
      <c r="V162" s="28"/>
      <c r="W162" s="53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1"/>
      <c r="R163" s="49"/>
      <c r="S163" s="49"/>
      <c r="T163" s="49"/>
      <c r="U163" s="52" t="str">
        <f t="shared" si="17"/>
        <v/>
      </c>
      <c r="V163" s="28"/>
      <c r="W163" s="53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1"/>
      <c r="R164" s="49"/>
      <c r="S164" s="49"/>
      <c r="T164" s="49"/>
      <c r="U164" s="52" t="str">
        <f t="shared" si="17"/>
        <v/>
      </c>
      <c r="V164" s="28"/>
      <c r="W164" s="53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1"/>
      <c r="R165" s="49"/>
      <c r="S165" s="49"/>
      <c r="T165" s="49"/>
      <c r="U165" s="52" t="str">
        <f t="shared" si="17"/>
        <v/>
      </c>
      <c r="V165" s="28"/>
      <c r="W165" s="53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1"/>
      <c r="R166" s="49"/>
      <c r="S166" s="49"/>
      <c r="T166" s="49"/>
      <c r="U166" s="52" t="str">
        <f t="shared" si="17"/>
        <v/>
      </c>
      <c r="V166" s="28"/>
      <c r="W166" s="53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1"/>
      <c r="R167" s="49"/>
      <c r="S167" s="49"/>
      <c r="T167" s="49"/>
      <c r="U167" s="52" t="str">
        <f t="shared" si="17"/>
        <v/>
      </c>
      <c r="V167" s="28"/>
      <c r="W167" s="53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1"/>
      <c r="R168" s="49"/>
      <c r="S168" s="49"/>
      <c r="T168" s="49"/>
      <c r="U168" s="52" t="str">
        <f t="shared" si="17"/>
        <v/>
      </c>
      <c r="V168" s="28"/>
      <c r="W168" s="53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1"/>
      <c r="R169" s="49"/>
      <c r="S169" s="49"/>
      <c r="T169" s="49"/>
      <c r="U169" s="52" t="str">
        <f t="shared" si="17"/>
        <v/>
      </c>
      <c r="V169" s="28"/>
      <c r="W169" s="53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1"/>
      <c r="R170" s="49"/>
      <c r="S170" s="49"/>
      <c r="T170" s="49"/>
      <c r="U170" s="52" t="str">
        <f t="shared" si="17"/>
        <v/>
      </c>
      <c r="V170" s="28"/>
      <c r="W170" s="53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1"/>
      <c r="R171" s="49"/>
      <c r="S171" s="49"/>
      <c r="T171" s="49"/>
      <c r="U171" s="52" t="str">
        <f t="shared" si="17"/>
        <v/>
      </c>
      <c r="V171" s="28"/>
      <c r="W171" s="53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1"/>
      <c r="R172" s="49"/>
      <c r="S172" s="49"/>
      <c r="T172" s="49"/>
      <c r="U172" s="52" t="str">
        <f t="shared" si="17"/>
        <v/>
      </c>
      <c r="V172" s="28"/>
      <c r="W172" s="53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1"/>
      <c r="R173" s="49"/>
      <c r="S173" s="49"/>
      <c r="T173" s="49"/>
      <c r="U173" s="52" t="str">
        <f t="shared" si="17"/>
        <v/>
      </c>
      <c r="V173" s="28"/>
      <c r="W173" s="53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1"/>
      <c r="R174" s="49"/>
      <c r="S174" s="49"/>
      <c r="T174" s="49"/>
      <c r="U174" s="52" t="str">
        <f t="shared" si="17"/>
        <v/>
      </c>
      <c r="V174" s="28"/>
      <c r="W174" s="53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1"/>
      <c r="R175" s="49"/>
      <c r="S175" s="49"/>
      <c r="T175" s="49"/>
      <c r="U175" s="52" t="str">
        <f t="shared" si="17"/>
        <v/>
      </c>
      <c r="V175" s="28"/>
      <c r="W175" s="53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1"/>
      <c r="R176" s="49"/>
      <c r="S176" s="49"/>
      <c r="T176" s="49"/>
      <c r="U176" s="52" t="str">
        <f t="shared" si="17"/>
        <v/>
      </c>
      <c r="V176" s="28"/>
      <c r="W176" s="53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1"/>
      <c r="R177" s="49"/>
      <c r="S177" s="49"/>
      <c r="T177" s="49"/>
      <c r="U177" s="52" t="str">
        <f t="shared" si="17"/>
        <v/>
      </c>
      <c r="V177" s="28"/>
      <c r="W177" s="53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1"/>
      <c r="R178" s="49"/>
      <c r="S178" s="49"/>
      <c r="T178" s="49"/>
      <c r="U178" s="52" t="str">
        <f t="shared" si="17"/>
        <v/>
      </c>
      <c r="V178" s="28"/>
      <c r="W178" s="53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1"/>
      <c r="R179" s="49"/>
      <c r="S179" s="49"/>
      <c r="T179" s="49"/>
      <c r="U179" s="52" t="str">
        <f t="shared" si="17"/>
        <v/>
      </c>
      <c r="V179" s="28"/>
      <c r="W179" s="53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1"/>
      <c r="R180" s="49"/>
      <c r="S180" s="49"/>
      <c r="T180" s="49"/>
      <c r="U180" s="52" t="str">
        <f t="shared" si="17"/>
        <v/>
      </c>
      <c r="V180" s="28"/>
      <c r="W180" s="53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1"/>
      <c r="R181" s="49"/>
      <c r="S181" s="49"/>
      <c r="T181" s="49"/>
      <c r="U181" s="52" t="str">
        <f t="shared" si="17"/>
        <v/>
      </c>
      <c r="V181" s="28"/>
      <c r="W181" s="53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1"/>
      <c r="R182" s="49"/>
      <c r="S182" s="49"/>
      <c r="T182" s="49"/>
      <c r="U182" s="52" t="str">
        <f t="shared" si="17"/>
        <v/>
      </c>
      <c r="V182" s="28"/>
      <c r="W182" s="53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1"/>
      <c r="R183" s="49"/>
      <c r="S183" s="49"/>
      <c r="T183" s="49"/>
      <c r="U183" s="52" t="str">
        <f t="shared" si="17"/>
        <v/>
      </c>
      <c r="V183" s="28"/>
      <c r="W183" s="53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1"/>
      <c r="R184" s="49"/>
      <c r="S184" s="49"/>
      <c r="T184" s="49"/>
      <c r="U184" s="52" t="str">
        <f t="shared" si="17"/>
        <v/>
      </c>
      <c r="V184" s="28"/>
      <c r="W184" s="53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1"/>
      <c r="R185" s="49"/>
      <c r="S185" s="49"/>
      <c r="T185" s="49"/>
      <c r="U185" s="52" t="str">
        <f t="shared" si="17"/>
        <v/>
      </c>
      <c r="V185" s="28"/>
      <c r="W185" s="53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1"/>
      <c r="R186" s="49"/>
      <c r="S186" s="49"/>
      <c r="T186" s="49"/>
      <c r="U186" s="52" t="str">
        <f t="shared" si="17"/>
        <v/>
      </c>
      <c r="V186" s="28"/>
      <c r="W186" s="53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1"/>
      <c r="R187" s="49"/>
      <c r="S187" s="49"/>
      <c r="T187" s="49"/>
      <c r="U187" s="52" t="str">
        <f t="shared" si="17"/>
        <v/>
      </c>
      <c r="V187" s="28"/>
      <c r="W187" s="53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1"/>
      <c r="R188" s="49"/>
      <c r="S188" s="49"/>
      <c r="T188" s="49"/>
      <c r="U188" s="52" t="str">
        <f t="shared" si="17"/>
        <v/>
      </c>
      <c r="V188" s="28"/>
      <c r="W188" s="53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1"/>
      <c r="R189" s="49"/>
      <c r="S189" s="49"/>
      <c r="T189" s="49"/>
      <c r="U189" s="52" t="str">
        <f t="shared" si="17"/>
        <v/>
      </c>
      <c r="V189" s="28"/>
      <c r="W189" s="53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1"/>
      <c r="R190" s="49"/>
      <c r="S190" s="49"/>
      <c r="T190" s="49"/>
      <c r="U190" s="52" t="str">
        <f t="shared" si="17"/>
        <v/>
      </c>
      <c r="V190" s="28"/>
      <c r="W190" s="53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1"/>
      <c r="R191" s="49"/>
      <c r="S191" s="49"/>
      <c r="T191" s="49"/>
      <c r="U191" s="52" t="str">
        <f t="shared" si="17"/>
        <v/>
      </c>
      <c r="V191" s="28"/>
      <c r="W191" s="53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1"/>
      <c r="R192" s="49"/>
      <c r="S192" s="49"/>
      <c r="T192" s="49"/>
      <c r="U192" s="52" t="str">
        <f t="shared" si="17"/>
        <v/>
      </c>
      <c r="V192" s="28"/>
      <c r="W192" s="53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1"/>
      <c r="R193" s="49"/>
      <c r="S193" s="49"/>
      <c r="T193" s="49"/>
      <c r="U193" s="52" t="str">
        <f t="shared" si="17"/>
        <v/>
      </c>
      <c r="V193" s="28"/>
      <c r="W193" s="53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1"/>
      <c r="R194" s="49"/>
      <c r="S194" s="49"/>
      <c r="T194" s="49"/>
      <c r="U194" s="52" t="str">
        <f t="shared" si="17"/>
        <v/>
      </c>
      <c r="V194" s="28"/>
      <c r="W194" s="53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1"/>
      <c r="R195" s="49"/>
      <c r="S195" s="49"/>
      <c r="T195" s="49"/>
      <c r="U195" s="52" t="str">
        <f t="shared" si="17"/>
        <v/>
      </c>
      <c r="V195" s="28"/>
      <c r="W195" s="53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1"/>
      <c r="R196" s="49"/>
      <c r="S196" s="49"/>
      <c r="T196" s="49"/>
      <c r="U196" s="52" t="str">
        <f t="shared" si="17"/>
        <v/>
      </c>
      <c r="V196" s="28"/>
      <c r="W196" s="53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1"/>
      <c r="R197" s="49"/>
      <c r="S197" s="49"/>
      <c r="T197" s="49"/>
      <c r="U197" s="52" t="str">
        <f t="shared" si="17"/>
        <v/>
      </c>
      <c r="V197" s="28"/>
      <c r="W197" s="53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1"/>
      <c r="R198" s="49"/>
      <c r="S198" s="49"/>
      <c r="T198" s="49"/>
      <c r="U198" s="52" t="str">
        <f t="shared" ref="U198:U261" si="24">IF(AND(ISBLANK(R198),ISBLANK(S198),ISBLANK(T198)),"",R198-(S198+T198))</f>
        <v/>
      </c>
      <c r="V198" s="28"/>
      <c r="W198" s="53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1"/>
      <c r="R199" s="49"/>
      <c r="S199" s="49"/>
      <c r="T199" s="49"/>
      <c r="U199" s="52" t="str">
        <f t="shared" si="24"/>
        <v/>
      </c>
      <c r="V199" s="28"/>
      <c r="W199" s="53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1"/>
      <c r="R200" s="49"/>
      <c r="S200" s="49"/>
      <c r="T200" s="49"/>
      <c r="U200" s="52" t="str">
        <f t="shared" si="24"/>
        <v/>
      </c>
      <c r="V200" s="28"/>
      <c r="W200" s="53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1"/>
      <c r="R201" s="49"/>
      <c r="S201" s="49"/>
      <c r="T201" s="49"/>
      <c r="U201" s="52" t="str">
        <f t="shared" si="24"/>
        <v/>
      </c>
      <c r="V201" s="28"/>
      <c r="W201" s="53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1"/>
      <c r="R202" s="49"/>
      <c r="S202" s="49"/>
      <c r="T202" s="49"/>
      <c r="U202" s="52" t="str">
        <f t="shared" si="24"/>
        <v/>
      </c>
      <c r="V202" s="28"/>
      <c r="W202" s="53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1"/>
      <c r="R203" s="49"/>
      <c r="S203" s="49"/>
      <c r="T203" s="49"/>
      <c r="U203" s="52" t="str">
        <f t="shared" si="24"/>
        <v/>
      </c>
      <c r="V203" s="28"/>
      <c r="W203" s="53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1"/>
      <c r="R204" s="49"/>
      <c r="S204" s="49"/>
      <c r="T204" s="49"/>
      <c r="U204" s="52" t="str">
        <f t="shared" si="24"/>
        <v/>
      </c>
      <c r="V204" s="28"/>
      <c r="W204" s="53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1"/>
      <c r="R205" s="49"/>
      <c r="S205" s="49"/>
      <c r="T205" s="49"/>
      <c r="U205" s="52" t="str">
        <f t="shared" si="24"/>
        <v/>
      </c>
      <c r="V205" s="28"/>
      <c r="W205" s="53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1"/>
      <c r="R206" s="49"/>
      <c r="S206" s="49"/>
      <c r="T206" s="49"/>
      <c r="U206" s="52" t="str">
        <f t="shared" si="24"/>
        <v/>
      </c>
      <c r="V206" s="28"/>
      <c r="W206" s="53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1"/>
      <c r="R207" s="49"/>
      <c r="S207" s="49"/>
      <c r="T207" s="49"/>
      <c r="U207" s="52" t="str">
        <f t="shared" si="24"/>
        <v/>
      </c>
      <c r="V207" s="28"/>
      <c r="W207" s="53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1"/>
      <c r="R208" s="49"/>
      <c r="S208" s="49"/>
      <c r="T208" s="49"/>
      <c r="U208" s="52" t="str">
        <f t="shared" si="24"/>
        <v/>
      </c>
      <c r="V208" s="28"/>
      <c r="W208" s="53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1"/>
      <c r="R209" s="49"/>
      <c r="S209" s="49"/>
      <c r="T209" s="49"/>
      <c r="U209" s="52" t="str">
        <f t="shared" si="24"/>
        <v/>
      </c>
      <c r="V209" s="28"/>
      <c r="W209" s="53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1"/>
      <c r="R210" s="49"/>
      <c r="S210" s="49"/>
      <c r="T210" s="49"/>
      <c r="U210" s="52" t="str">
        <f t="shared" si="24"/>
        <v/>
      </c>
      <c r="V210" s="28"/>
      <c r="W210" s="53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1"/>
      <c r="R211" s="49"/>
      <c r="S211" s="49"/>
      <c r="T211" s="49"/>
      <c r="U211" s="52" t="str">
        <f t="shared" si="24"/>
        <v/>
      </c>
      <c r="V211" s="28"/>
      <c r="W211" s="53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1"/>
      <c r="R212" s="49"/>
      <c r="S212" s="49"/>
      <c r="T212" s="49"/>
      <c r="U212" s="52" t="str">
        <f t="shared" si="24"/>
        <v/>
      </c>
      <c r="V212" s="28"/>
      <c r="W212" s="53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1"/>
      <c r="R213" s="49"/>
      <c r="S213" s="49"/>
      <c r="T213" s="49"/>
      <c r="U213" s="52" t="str">
        <f t="shared" si="24"/>
        <v/>
      </c>
      <c r="V213" s="28"/>
      <c r="W213" s="53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1"/>
      <c r="R214" s="49"/>
      <c r="S214" s="49"/>
      <c r="T214" s="49"/>
      <c r="U214" s="52" t="str">
        <f t="shared" si="24"/>
        <v/>
      </c>
      <c r="V214" s="28"/>
      <c r="W214" s="53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1"/>
      <c r="R215" s="49"/>
      <c r="S215" s="49"/>
      <c r="T215" s="49"/>
      <c r="U215" s="52" t="str">
        <f t="shared" si="24"/>
        <v/>
      </c>
      <c r="V215" s="28"/>
      <c r="W215" s="53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1"/>
      <c r="R216" s="49"/>
      <c r="S216" s="49"/>
      <c r="T216" s="49"/>
      <c r="U216" s="52" t="str">
        <f t="shared" si="24"/>
        <v/>
      </c>
      <c r="V216" s="28"/>
      <c r="W216" s="53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1"/>
      <c r="R217" s="49"/>
      <c r="S217" s="49"/>
      <c r="T217" s="49"/>
      <c r="U217" s="52" t="str">
        <f t="shared" si="24"/>
        <v/>
      </c>
      <c r="V217" s="28"/>
      <c r="W217" s="53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1"/>
      <c r="R218" s="49"/>
      <c r="S218" s="49"/>
      <c r="T218" s="49"/>
      <c r="U218" s="52" t="str">
        <f t="shared" si="24"/>
        <v/>
      </c>
      <c r="V218" s="28"/>
      <c r="W218" s="53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1"/>
      <c r="R219" s="49"/>
      <c r="S219" s="49"/>
      <c r="T219" s="49"/>
      <c r="U219" s="52" t="str">
        <f t="shared" si="24"/>
        <v/>
      </c>
      <c r="V219" s="28"/>
      <c r="W219" s="53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1"/>
      <c r="R220" s="49"/>
      <c r="S220" s="49"/>
      <c r="T220" s="49"/>
      <c r="U220" s="52" t="str">
        <f t="shared" si="24"/>
        <v/>
      </c>
      <c r="V220" s="28"/>
      <c r="W220" s="53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1"/>
      <c r="R221" s="49"/>
      <c r="S221" s="49"/>
      <c r="T221" s="49"/>
      <c r="U221" s="52" t="str">
        <f t="shared" si="24"/>
        <v/>
      </c>
      <c r="V221" s="28"/>
      <c r="W221" s="53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1"/>
      <c r="R222" s="49"/>
      <c r="S222" s="49"/>
      <c r="T222" s="49"/>
      <c r="U222" s="52" t="str">
        <f t="shared" si="24"/>
        <v/>
      </c>
      <c r="V222" s="28"/>
      <c r="W222" s="53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1"/>
      <c r="R223" s="49"/>
      <c r="S223" s="49"/>
      <c r="T223" s="49"/>
      <c r="U223" s="52" t="str">
        <f t="shared" si="24"/>
        <v/>
      </c>
      <c r="V223" s="28"/>
      <c r="W223" s="53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1"/>
      <c r="R224" s="49"/>
      <c r="S224" s="49"/>
      <c r="T224" s="49"/>
      <c r="U224" s="52" t="str">
        <f t="shared" si="24"/>
        <v/>
      </c>
      <c r="V224" s="28"/>
      <c r="W224" s="53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1"/>
      <c r="R225" s="49"/>
      <c r="S225" s="49"/>
      <c r="T225" s="49"/>
      <c r="U225" s="52" t="str">
        <f t="shared" si="24"/>
        <v/>
      </c>
      <c r="V225" s="28"/>
      <c r="W225" s="53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1"/>
      <c r="R226" s="49"/>
      <c r="S226" s="49"/>
      <c r="T226" s="49"/>
      <c r="U226" s="52" t="str">
        <f t="shared" si="24"/>
        <v/>
      </c>
      <c r="V226" s="28"/>
      <c r="W226" s="53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1"/>
      <c r="R227" s="49"/>
      <c r="S227" s="49"/>
      <c r="T227" s="49"/>
      <c r="U227" s="52" t="str">
        <f t="shared" si="24"/>
        <v/>
      </c>
      <c r="V227" s="28"/>
      <c r="W227" s="53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1"/>
      <c r="R228" s="49"/>
      <c r="S228" s="49"/>
      <c r="T228" s="49"/>
      <c r="U228" s="52" t="str">
        <f t="shared" si="24"/>
        <v/>
      </c>
      <c r="V228" s="28"/>
      <c r="W228" s="53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1"/>
      <c r="R229" s="49"/>
      <c r="S229" s="49"/>
      <c r="T229" s="49"/>
      <c r="U229" s="52" t="str">
        <f t="shared" si="24"/>
        <v/>
      </c>
      <c r="V229" s="28"/>
      <c r="W229" s="53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1"/>
      <c r="R230" s="49"/>
      <c r="S230" s="49"/>
      <c r="T230" s="49"/>
      <c r="U230" s="52" t="str">
        <f t="shared" si="24"/>
        <v/>
      </c>
      <c r="V230" s="28"/>
      <c r="W230" s="53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1"/>
      <c r="R231" s="49"/>
      <c r="S231" s="49"/>
      <c r="T231" s="49"/>
      <c r="U231" s="52" t="str">
        <f t="shared" si="24"/>
        <v/>
      </c>
      <c r="V231" s="28"/>
      <c r="W231" s="53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1"/>
      <c r="R232" s="49"/>
      <c r="S232" s="49"/>
      <c r="T232" s="49"/>
      <c r="U232" s="52" t="str">
        <f t="shared" si="24"/>
        <v/>
      </c>
      <c r="V232" s="28"/>
      <c r="W232" s="53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1"/>
      <c r="R233" s="49"/>
      <c r="S233" s="49"/>
      <c r="T233" s="49"/>
      <c r="U233" s="52" t="str">
        <f t="shared" si="24"/>
        <v/>
      </c>
      <c r="V233" s="28"/>
      <c r="W233" s="53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1"/>
      <c r="R234" s="49"/>
      <c r="S234" s="49"/>
      <c r="T234" s="49"/>
      <c r="U234" s="52" t="str">
        <f t="shared" si="24"/>
        <v/>
      </c>
      <c r="V234" s="28"/>
      <c r="W234" s="53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1"/>
      <c r="R235" s="49"/>
      <c r="S235" s="49"/>
      <c r="T235" s="49"/>
      <c r="U235" s="52" t="str">
        <f t="shared" si="24"/>
        <v/>
      </c>
      <c r="V235" s="28"/>
      <c r="W235" s="53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1"/>
      <c r="R236" s="49"/>
      <c r="S236" s="49"/>
      <c r="T236" s="49"/>
      <c r="U236" s="52" t="str">
        <f t="shared" si="24"/>
        <v/>
      </c>
      <c r="V236" s="28"/>
      <c r="W236" s="53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1"/>
      <c r="R237" s="49"/>
      <c r="S237" s="49"/>
      <c r="T237" s="49"/>
      <c r="U237" s="52" t="str">
        <f t="shared" si="24"/>
        <v/>
      </c>
      <c r="V237" s="28"/>
      <c r="W237" s="53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1"/>
      <c r="R238" s="49"/>
      <c r="S238" s="49"/>
      <c r="T238" s="49"/>
      <c r="U238" s="52" t="str">
        <f t="shared" si="24"/>
        <v/>
      </c>
      <c r="V238" s="28"/>
      <c r="W238" s="53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1"/>
      <c r="R239" s="49"/>
      <c r="S239" s="49"/>
      <c r="T239" s="49"/>
      <c r="U239" s="52" t="str">
        <f t="shared" si="24"/>
        <v/>
      </c>
      <c r="V239" s="28"/>
      <c r="W239" s="53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1"/>
      <c r="R240" s="49"/>
      <c r="S240" s="49"/>
      <c r="T240" s="49"/>
      <c r="U240" s="52" t="str">
        <f t="shared" si="24"/>
        <v/>
      </c>
      <c r="V240" s="28"/>
      <c r="W240" s="53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1"/>
      <c r="R241" s="49"/>
      <c r="S241" s="49"/>
      <c r="T241" s="49"/>
      <c r="U241" s="52" t="str">
        <f t="shared" si="24"/>
        <v/>
      </c>
      <c r="V241" s="28"/>
      <c r="W241" s="53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1"/>
      <c r="R242" s="49"/>
      <c r="S242" s="49"/>
      <c r="T242" s="49"/>
      <c r="U242" s="52" t="str">
        <f t="shared" si="24"/>
        <v/>
      </c>
      <c r="V242" s="28"/>
      <c r="W242" s="53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1"/>
      <c r="R243" s="49"/>
      <c r="S243" s="49"/>
      <c r="T243" s="49"/>
      <c r="U243" s="52" t="str">
        <f t="shared" si="24"/>
        <v/>
      </c>
      <c r="V243" s="28"/>
      <c r="W243" s="53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1"/>
      <c r="R244" s="49"/>
      <c r="S244" s="49"/>
      <c r="T244" s="49"/>
      <c r="U244" s="52" t="str">
        <f t="shared" si="24"/>
        <v/>
      </c>
      <c r="V244" s="28"/>
      <c r="W244" s="53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1"/>
      <c r="R245" s="49"/>
      <c r="S245" s="49"/>
      <c r="T245" s="49"/>
      <c r="U245" s="52" t="str">
        <f t="shared" si="24"/>
        <v/>
      </c>
      <c r="V245" s="28"/>
      <c r="W245" s="53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1"/>
      <c r="R246" s="49"/>
      <c r="S246" s="49"/>
      <c r="T246" s="49"/>
      <c r="U246" s="52" t="str">
        <f t="shared" si="24"/>
        <v/>
      </c>
      <c r="V246" s="28"/>
      <c r="W246" s="53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1"/>
      <c r="R247" s="49"/>
      <c r="S247" s="49"/>
      <c r="T247" s="49"/>
      <c r="U247" s="52" t="str">
        <f t="shared" si="24"/>
        <v/>
      </c>
      <c r="V247" s="28"/>
      <c r="W247" s="53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1"/>
      <c r="R248" s="49"/>
      <c r="S248" s="49"/>
      <c r="T248" s="49"/>
      <c r="U248" s="52" t="str">
        <f t="shared" si="24"/>
        <v/>
      </c>
      <c r="V248" s="28"/>
      <c r="W248" s="53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1"/>
      <c r="R249" s="49"/>
      <c r="S249" s="49"/>
      <c r="T249" s="49"/>
      <c r="U249" s="52" t="str">
        <f t="shared" si="24"/>
        <v/>
      </c>
      <c r="V249" s="28"/>
      <c r="W249" s="53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1"/>
      <c r="R250" s="49"/>
      <c r="S250" s="49"/>
      <c r="T250" s="49"/>
      <c r="U250" s="52" t="str">
        <f t="shared" si="24"/>
        <v/>
      </c>
      <c r="V250" s="28"/>
      <c r="W250" s="53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1"/>
      <c r="R251" s="49"/>
      <c r="S251" s="49"/>
      <c r="T251" s="49"/>
      <c r="U251" s="52" t="str">
        <f t="shared" si="24"/>
        <v/>
      </c>
      <c r="V251" s="28"/>
      <c r="W251" s="53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1"/>
      <c r="R252" s="49"/>
      <c r="S252" s="49"/>
      <c r="T252" s="49"/>
      <c r="U252" s="52" t="str">
        <f t="shared" si="24"/>
        <v/>
      </c>
      <c r="V252" s="28"/>
      <c r="W252" s="53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1"/>
      <c r="R253" s="49"/>
      <c r="S253" s="49"/>
      <c r="T253" s="49"/>
      <c r="U253" s="52" t="str">
        <f t="shared" si="24"/>
        <v/>
      </c>
      <c r="V253" s="28"/>
      <c r="W253" s="53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1"/>
      <c r="R254" s="49"/>
      <c r="S254" s="49"/>
      <c r="T254" s="49"/>
      <c r="U254" s="52" t="str">
        <f t="shared" si="24"/>
        <v/>
      </c>
      <c r="V254" s="28"/>
      <c r="W254" s="53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1"/>
      <c r="R255" s="49"/>
      <c r="S255" s="49"/>
      <c r="T255" s="49"/>
      <c r="U255" s="52" t="str">
        <f t="shared" si="24"/>
        <v/>
      </c>
      <c r="V255" s="28"/>
      <c r="W255" s="53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1"/>
      <c r="R256" s="49"/>
      <c r="S256" s="49"/>
      <c r="T256" s="49"/>
      <c r="U256" s="52" t="str">
        <f t="shared" si="24"/>
        <v/>
      </c>
      <c r="V256" s="28"/>
      <c r="W256" s="53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1"/>
      <c r="R257" s="49"/>
      <c r="S257" s="49"/>
      <c r="T257" s="49"/>
      <c r="U257" s="52" t="str">
        <f t="shared" si="24"/>
        <v/>
      </c>
      <c r="V257" s="28"/>
      <c r="W257" s="53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1"/>
      <c r="R258" s="49"/>
      <c r="S258" s="49"/>
      <c r="T258" s="49"/>
      <c r="U258" s="52" t="str">
        <f t="shared" si="24"/>
        <v/>
      </c>
      <c r="V258" s="28"/>
      <c r="W258" s="53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1"/>
      <c r="R259" s="49"/>
      <c r="S259" s="49"/>
      <c r="T259" s="49"/>
      <c r="U259" s="52" t="str">
        <f t="shared" si="24"/>
        <v/>
      </c>
      <c r="V259" s="28"/>
      <c r="W259" s="53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1"/>
      <c r="R260" s="49"/>
      <c r="S260" s="49"/>
      <c r="T260" s="49"/>
      <c r="U260" s="52" t="str">
        <f t="shared" si="24"/>
        <v/>
      </c>
      <c r="V260" s="28"/>
      <c r="W260" s="53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1"/>
      <c r="R261" s="49"/>
      <c r="S261" s="49"/>
      <c r="T261" s="49"/>
      <c r="U261" s="52" t="str">
        <f t="shared" si="24"/>
        <v/>
      </c>
      <c r="V261" s="28"/>
      <c r="W261" s="53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1"/>
      <c r="R262" s="49"/>
      <c r="S262" s="49"/>
      <c r="T262" s="49"/>
      <c r="U262" s="52" t="str">
        <f t="shared" ref="U262:U325" si="31">IF(AND(ISBLANK(R262),ISBLANK(S262),ISBLANK(T262)),"",R262-(S262+T262))</f>
        <v/>
      </c>
      <c r="V262" s="28"/>
      <c r="W262" s="53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1"/>
      <c r="R263" s="49"/>
      <c r="S263" s="49"/>
      <c r="T263" s="49"/>
      <c r="U263" s="52" t="str">
        <f t="shared" si="31"/>
        <v/>
      </c>
      <c r="V263" s="28"/>
      <c r="W263" s="53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1"/>
      <c r="R264" s="49"/>
      <c r="S264" s="49"/>
      <c r="T264" s="49"/>
      <c r="U264" s="52" t="str">
        <f t="shared" si="31"/>
        <v/>
      </c>
      <c r="V264" s="28"/>
      <c r="W264" s="53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1"/>
      <c r="R265" s="49"/>
      <c r="S265" s="49"/>
      <c r="T265" s="49"/>
      <c r="U265" s="52" t="str">
        <f t="shared" si="31"/>
        <v/>
      </c>
      <c r="V265" s="28"/>
      <c r="W265" s="53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1"/>
      <c r="R266" s="49"/>
      <c r="S266" s="49"/>
      <c r="T266" s="49"/>
      <c r="U266" s="52" t="str">
        <f t="shared" si="31"/>
        <v/>
      </c>
      <c r="V266" s="28"/>
      <c r="W266" s="53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1"/>
      <c r="R267" s="49"/>
      <c r="S267" s="49"/>
      <c r="T267" s="49"/>
      <c r="U267" s="52" t="str">
        <f t="shared" si="31"/>
        <v/>
      </c>
      <c r="V267" s="28"/>
      <c r="W267" s="53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1"/>
      <c r="R268" s="49"/>
      <c r="S268" s="49"/>
      <c r="T268" s="49"/>
      <c r="U268" s="52" t="str">
        <f t="shared" si="31"/>
        <v/>
      </c>
      <c r="V268" s="28"/>
      <c r="W268" s="53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1"/>
      <c r="R269" s="49"/>
      <c r="S269" s="49"/>
      <c r="T269" s="49"/>
      <c r="U269" s="52" t="str">
        <f t="shared" si="31"/>
        <v/>
      </c>
      <c r="V269" s="28"/>
      <c r="W269" s="53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1"/>
      <c r="R270" s="49"/>
      <c r="S270" s="49"/>
      <c r="T270" s="49"/>
      <c r="U270" s="52" t="str">
        <f t="shared" si="31"/>
        <v/>
      </c>
      <c r="V270" s="28"/>
      <c r="W270" s="53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1"/>
      <c r="R271" s="49"/>
      <c r="S271" s="49"/>
      <c r="T271" s="49"/>
      <c r="U271" s="52" t="str">
        <f t="shared" si="31"/>
        <v/>
      </c>
      <c r="V271" s="28"/>
      <c r="W271" s="53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1"/>
      <c r="R272" s="49"/>
      <c r="S272" s="49"/>
      <c r="T272" s="49"/>
      <c r="U272" s="52" t="str">
        <f t="shared" si="31"/>
        <v/>
      </c>
      <c r="V272" s="28"/>
      <c r="W272" s="53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1"/>
      <c r="R273" s="49"/>
      <c r="S273" s="49"/>
      <c r="T273" s="49"/>
      <c r="U273" s="52" t="str">
        <f t="shared" si="31"/>
        <v/>
      </c>
      <c r="V273" s="28"/>
      <c r="W273" s="53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1"/>
      <c r="R274" s="49"/>
      <c r="S274" s="49"/>
      <c r="T274" s="49"/>
      <c r="U274" s="52" t="str">
        <f t="shared" si="31"/>
        <v/>
      </c>
      <c r="V274" s="28"/>
      <c r="W274" s="53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1"/>
      <c r="R275" s="49"/>
      <c r="S275" s="49"/>
      <c r="T275" s="49"/>
      <c r="U275" s="52" t="str">
        <f t="shared" si="31"/>
        <v/>
      </c>
      <c r="V275" s="28"/>
      <c r="W275" s="53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1"/>
      <c r="R276" s="49"/>
      <c r="S276" s="49"/>
      <c r="T276" s="49"/>
      <c r="U276" s="52" t="str">
        <f t="shared" si="31"/>
        <v/>
      </c>
      <c r="V276" s="28"/>
      <c r="W276" s="53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1"/>
      <c r="R277" s="49"/>
      <c r="S277" s="49"/>
      <c r="T277" s="49"/>
      <c r="U277" s="52" t="str">
        <f t="shared" si="31"/>
        <v/>
      </c>
      <c r="V277" s="28"/>
      <c r="W277" s="53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1"/>
      <c r="R278" s="49"/>
      <c r="S278" s="49"/>
      <c r="T278" s="49"/>
      <c r="U278" s="52" t="str">
        <f t="shared" si="31"/>
        <v/>
      </c>
      <c r="V278" s="28"/>
      <c r="W278" s="53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1"/>
      <c r="R279" s="49"/>
      <c r="S279" s="49"/>
      <c r="T279" s="49"/>
      <c r="U279" s="52" t="str">
        <f t="shared" si="31"/>
        <v/>
      </c>
      <c r="V279" s="28"/>
      <c r="W279" s="53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1"/>
      <c r="R280" s="49"/>
      <c r="S280" s="49"/>
      <c r="T280" s="49"/>
      <c r="U280" s="52" t="str">
        <f t="shared" si="31"/>
        <v/>
      </c>
      <c r="V280" s="28"/>
      <c r="W280" s="53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1"/>
      <c r="R281" s="49"/>
      <c r="S281" s="49"/>
      <c r="T281" s="49"/>
      <c r="U281" s="52" t="str">
        <f t="shared" si="31"/>
        <v/>
      </c>
      <c r="V281" s="28"/>
      <c r="W281" s="53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1"/>
      <c r="R282" s="49"/>
      <c r="S282" s="49"/>
      <c r="T282" s="49"/>
      <c r="U282" s="52" t="str">
        <f t="shared" si="31"/>
        <v/>
      </c>
      <c r="V282" s="28"/>
      <c r="W282" s="53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1"/>
      <c r="R283" s="49"/>
      <c r="S283" s="49"/>
      <c r="T283" s="49"/>
      <c r="U283" s="52" t="str">
        <f t="shared" si="31"/>
        <v/>
      </c>
      <c r="V283" s="28"/>
      <c r="W283" s="53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1"/>
      <c r="R284" s="49"/>
      <c r="S284" s="49"/>
      <c r="T284" s="49"/>
      <c r="U284" s="52" t="str">
        <f t="shared" si="31"/>
        <v/>
      </c>
      <c r="V284" s="28"/>
      <c r="W284" s="53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1"/>
      <c r="R285" s="49"/>
      <c r="S285" s="49"/>
      <c r="T285" s="49"/>
      <c r="U285" s="52" t="str">
        <f t="shared" si="31"/>
        <v/>
      </c>
      <c r="V285" s="28"/>
      <c r="W285" s="53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1"/>
      <c r="R286" s="49"/>
      <c r="S286" s="49"/>
      <c r="T286" s="49"/>
      <c r="U286" s="52" t="str">
        <f t="shared" si="31"/>
        <v/>
      </c>
      <c r="V286" s="28"/>
      <c r="W286" s="53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1"/>
      <c r="R287" s="49"/>
      <c r="S287" s="49"/>
      <c r="T287" s="49"/>
      <c r="U287" s="52" t="str">
        <f t="shared" si="31"/>
        <v/>
      </c>
      <c r="V287" s="28"/>
      <c r="W287" s="53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1"/>
      <c r="R288" s="49"/>
      <c r="S288" s="49"/>
      <c r="T288" s="49"/>
      <c r="U288" s="52" t="str">
        <f t="shared" si="31"/>
        <v/>
      </c>
      <c r="V288" s="28"/>
      <c r="W288" s="53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1"/>
      <c r="R289" s="49"/>
      <c r="S289" s="49"/>
      <c r="T289" s="49"/>
      <c r="U289" s="52" t="str">
        <f t="shared" si="31"/>
        <v/>
      </c>
      <c r="V289" s="28"/>
      <c r="W289" s="53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1"/>
      <c r="R290" s="49"/>
      <c r="S290" s="49"/>
      <c r="T290" s="49"/>
      <c r="U290" s="52" t="str">
        <f t="shared" si="31"/>
        <v/>
      </c>
      <c r="V290" s="28"/>
      <c r="W290" s="53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1"/>
      <c r="R291" s="49"/>
      <c r="S291" s="49"/>
      <c r="T291" s="49"/>
      <c r="U291" s="52" t="str">
        <f t="shared" si="31"/>
        <v/>
      </c>
      <c r="V291" s="28"/>
      <c r="W291" s="53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1"/>
      <c r="R292" s="49"/>
      <c r="S292" s="49"/>
      <c r="T292" s="49"/>
      <c r="U292" s="52" t="str">
        <f t="shared" si="31"/>
        <v/>
      </c>
      <c r="V292" s="28"/>
      <c r="W292" s="53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1"/>
      <c r="R293" s="49"/>
      <c r="S293" s="49"/>
      <c r="T293" s="49"/>
      <c r="U293" s="52" t="str">
        <f t="shared" si="31"/>
        <v/>
      </c>
      <c r="V293" s="28"/>
      <c r="W293" s="53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1"/>
      <c r="R294" s="49"/>
      <c r="S294" s="49"/>
      <c r="T294" s="49"/>
      <c r="U294" s="52" t="str">
        <f t="shared" si="31"/>
        <v/>
      </c>
      <c r="V294" s="28"/>
      <c r="W294" s="53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1"/>
      <c r="R295" s="49"/>
      <c r="S295" s="49"/>
      <c r="T295" s="49"/>
      <c r="U295" s="52" t="str">
        <f t="shared" si="31"/>
        <v/>
      </c>
      <c r="V295" s="28"/>
      <c r="W295" s="53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1"/>
      <c r="R296" s="49"/>
      <c r="S296" s="49"/>
      <c r="T296" s="49"/>
      <c r="U296" s="52" t="str">
        <f t="shared" si="31"/>
        <v/>
      </c>
      <c r="V296" s="28"/>
      <c r="W296" s="53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1"/>
      <c r="R297" s="49"/>
      <c r="S297" s="49"/>
      <c r="T297" s="49"/>
      <c r="U297" s="52" t="str">
        <f t="shared" si="31"/>
        <v/>
      </c>
      <c r="V297" s="28"/>
      <c r="W297" s="53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1"/>
      <c r="R298" s="49"/>
      <c r="S298" s="49"/>
      <c r="T298" s="49"/>
      <c r="U298" s="52" t="str">
        <f t="shared" si="31"/>
        <v/>
      </c>
      <c r="V298" s="28"/>
      <c r="W298" s="53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1"/>
      <c r="R299" s="49"/>
      <c r="S299" s="49"/>
      <c r="T299" s="49"/>
      <c r="U299" s="52" t="str">
        <f t="shared" si="31"/>
        <v/>
      </c>
      <c r="V299" s="28"/>
      <c r="W299" s="53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1"/>
      <c r="R300" s="49"/>
      <c r="S300" s="49"/>
      <c r="T300" s="49"/>
      <c r="U300" s="52" t="str">
        <f t="shared" si="31"/>
        <v/>
      </c>
      <c r="V300" s="28"/>
      <c r="W300" s="53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1"/>
      <c r="R301" s="49"/>
      <c r="S301" s="49"/>
      <c r="T301" s="49"/>
      <c r="U301" s="52" t="str">
        <f t="shared" si="31"/>
        <v/>
      </c>
      <c r="V301" s="28"/>
      <c r="W301" s="53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1"/>
      <c r="R302" s="49"/>
      <c r="S302" s="49"/>
      <c r="T302" s="49"/>
      <c r="U302" s="52" t="str">
        <f t="shared" si="31"/>
        <v/>
      </c>
      <c r="V302" s="28"/>
      <c r="W302" s="53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1"/>
      <c r="R303" s="49"/>
      <c r="S303" s="49"/>
      <c r="T303" s="49"/>
      <c r="U303" s="52" t="str">
        <f t="shared" si="31"/>
        <v/>
      </c>
      <c r="V303" s="28"/>
      <c r="W303" s="53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1"/>
      <c r="R304" s="49"/>
      <c r="S304" s="49"/>
      <c r="T304" s="49"/>
      <c r="U304" s="52" t="str">
        <f t="shared" si="31"/>
        <v/>
      </c>
      <c r="V304" s="28"/>
      <c r="W304" s="53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1"/>
      <c r="R305" s="49"/>
      <c r="S305" s="49"/>
      <c r="T305" s="49"/>
      <c r="U305" s="52" t="str">
        <f t="shared" si="31"/>
        <v/>
      </c>
      <c r="V305" s="28"/>
      <c r="W305" s="53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1"/>
      <c r="R306" s="49"/>
      <c r="S306" s="49"/>
      <c r="T306" s="49"/>
      <c r="U306" s="52" t="str">
        <f t="shared" si="31"/>
        <v/>
      </c>
      <c r="V306" s="28"/>
      <c r="W306" s="53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1"/>
      <c r="R307" s="49"/>
      <c r="S307" s="49"/>
      <c r="T307" s="49"/>
      <c r="U307" s="52" t="str">
        <f t="shared" si="31"/>
        <v/>
      </c>
      <c r="V307" s="28"/>
      <c r="W307" s="53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1"/>
      <c r="R308" s="49"/>
      <c r="S308" s="49"/>
      <c r="T308" s="49"/>
      <c r="U308" s="52" t="str">
        <f t="shared" si="31"/>
        <v/>
      </c>
      <c r="V308" s="28"/>
      <c r="W308" s="53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1"/>
      <c r="R309" s="49"/>
      <c r="S309" s="49"/>
      <c r="T309" s="49"/>
      <c r="U309" s="52" t="str">
        <f t="shared" si="31"/>
        <v/>
      </c>
      <c r="V309" s="28"/>
      <c r="W309" s="53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1"/>
      <c r="R310" s="49"/>
      <c r="S310" s="49"/>
      <c r="T310" s="49"/>
      <c r="U310" s="52" t="str">
        <f t="shared" si="31"/>
        <v/>
      </c>
      <c r="V310" s="28"/>
      <c r="W310" s="53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1"/>
      <c r="R311" s="49"/>
      <c r="S311" s="49"/>
      <c r="T311" s="49"/>
      <c r="U311" s="52" t="str">
        <f t="shared" si="31"/>
        <v/>
      </c>
      <c r="V311" s="28"/>
      <c r="W311" s="53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1"/>
      <c r="R312" s="49"/>
      <c r="S312" s="49"/>
      <c r="T312" s="49"/>
      <c r="U312" s="52" t="str">
        <f t="shared" si="31"/>
        <v/>
      </c>
      <c r="V312" s="28"/>
      <c r="W312" s="53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1"/>
      <c r="R313" s="49"/>
      <c r="S313" s="49"/>
      <c r="T313" s="49"/>
      <c r="U313" s="52" t="str">
        <f t="shared" si="31"/>
        <v/>
      </c>
      <c r="V313" s="28"/>
      <c r="W313" s="53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1"/>
      <c r="R314" s="49"/>
      <c r="S314" s="49"/>
      <c r="T314" s="49"/>
      <c r="U314" s="52" t="str">
        <f t="shared" si="31"/>
        <v/>
      </c>
      <c r="V314" s="28"/>
      <c r="W314" s="53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1"/>
      <c r="R315" s="49"/>
      <c r="S315" s="49"/>
      <c r="T315" s="49"/>
      <c r="U315" s="52" t="str">
        <f t="shared" si="31"/>
        <v/>
      </c>
      <c r="V315" s="28"/>
      <c r="W315" s="53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1"/>
      <c r="R316" s="49"/>
      <c r="S316" s="49"/>
      <c r="T316" s="49"/>
      <c r="U316" s="52" t="str">
        <f t="shared" si="31"/>
        <v/>
      </c>
      <c r="V316" s="28"/>
      <c r="W316" s="53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1"/>
      <c r="R317" s="49"/>
      <c r="S317" s="49"/>
      <c r="T317" s="49"/>
      <c r="U317" s="52" t="str">
        <f t="shared" si="31"/>
        <v/>
      </c>
      <c r="V317" s="28"/>
      <c r="W317" s="53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1"/>
      <c r="R318" s="49"/>
      <c r="S318" s="49"/>
      <c r="T318" s="49"/>
      <c r="U318" s="52" t="str">
        <f t="shared" si="31"/>
        <v/>
      </c>
      <c r="V318" s="28"/>
      <c r="W318" s="53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1"/>
      <c r="R319" s="49"/>
      <c r="S319" s="49"/>
      <c r="T319" s="49"/>
      <c r="U319" s="52" t="str">
        <f t="shared" si="31"/>
        <v/>
      </c>
      <c r="V319" s="28"/>
      <c r="W319" s="53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1"/>
      <c r="R320" s="49"/>
      <c r="S320" s="49"/>
      <c r="T320" s="49"/>
      <c r="U320" s="52" t="str">
        <f t="shared" si="31"/>
        <v/>
      </c>
      <c r="V320" s="28"/>
      <c r="W320" s="53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1"/>
      <c r="R321" s="49"/>
      <c r="S321" s="49"/>
      <c r="T321" s="49"/>
      <c r="U321" s="52" t="str">
        <f t="shared" si="31"/>
        <v/>
      </c>
      <c r="V321" s="28"/>
      <c r="W321" s="53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1"/>
      <c r="R322" s="49"/>
      <c r="S322" s="49"/>
      <c r="T322" s="49"/>
      <c r="U322" s="52" t="str">
        <f t="shared" si="31"/>
        <v/>
      </c>
      <c r="V322" s="28"/>
      <c r="W322" s="53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1"/>
      <c r="R323" s="49"/>
      <c r="S323" s="49"/>
      <c r="T323" s="49"/>
      <c r="U323" s="52" t="str">
        <f t="shared" si="31"/>
        <v/>
      </c>
      <c r="V323" s="28"/>
      <c r="W323" s="53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1"/>
      <c r="R324" s="49"/>
      <c r="S324" s="49"/>
      <c r="T324" s="49"/>
      <c r="U324" s="52" t="str">
        <f t="shared" si="31"/>
        <v/>
      </c>
      <c r="V324" s="28"/>
      <c r="W324" s="53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1"/>
      <c r="R325" s="49"/>
      <c r="S325" s="49"/>
      <c r="T325" s="49"/>
      <c r="U325" s="52" t="str">
        <f t="shared" si="31"/>
        <v/>
      </c>
      <c r="V325" s="28"/>
      <c r="W325" s="53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1"/>
      <c r="R326" s="49"/>
      <c r="S326" s="49"/>
      <c r="T326" s="49"/>
      <c r="U326" s="52" t="str">
        <f t="shared" ref="U326:U389" si="38">IF(AND(ISBLANK(R326),ISBLANK(S326),ISBLANK(T326)),"",R326-(S326+T326))</f>
        <v/>
      </c>
      <c r="V326" s="28"/>
      <c r="W326" s="53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1"/>
      <c r="R327" s="49"/>
      <c r="S327" s="49"/>
      <c r="T327" s="49"/>
      <c r="U327" s="52" t="str">
        <f t="shared" si="38"/>
        <v/>
      </c>
      <c r="V327" s="28"/>
      <c r="W327" s="53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1"/>
      <c r="R328" s="49"/>
      <c r="S328" s="49"/>
      <c r="T328" s="49"/>
      <c r="U328" s="52" t="str">
        <f t="shared" si="38"/>
        <v/>
      </c>
      <c r="V328" s="28"/>
      <c r="W328" s="53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1"/>
      <c r="R329" s="49"/>
      <c r="S329" s="49"/>
      <c r="T329" s="49"/>
      <c r="U329" s="52" t="str">
        <f t="shared" si="38"/>
        <v/>
      </c>
      <c r="V329" s="28"/>
      <c r="W329" s="53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1"/>
      <c r="R330" s="49"/>
      <c r="S330" s="49"/>
      <c r="T330" s="49"/>
      <c r="U330" s="52" t="str">
        <f t="shared" si="38"/>
        <v/>
      </c>
      <c r="V330" s="28"/>
      <c r="W330" s="53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1"/>
      <c r="R331" s="49"/>
      <c r="S331" s="49"/>
      <c r="T331" s="49"/>
      <c r="U331" s="52" t="str">
        <f t="shared" si="38"/>
        <v/>
      </c>
      <c r="V331" s="28"/>
      <c r="W331" s="53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1"/>
      <c r="R332" s="49"/>
      <c r="S332" s="49"/>
      <c r="T332" s="49"/>
      <c r="U332" s="52" t="str">
        <f t="shared" si="38"/>
        <v/>
      </c>
      <c r="V332" s="28"/>
      <c r="W332" s="53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1"/>
      <c r="R333" s="49"/>
      <c r="S333" s="49"/>
      <c r="T333" s="49"/>
      <c r="U333" s="52" t="str">
        <f t="shared" si="38"/>
        <v/>
      </c>
      <c r="V333" s="28"/>
      <c r="W333" s="53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1"/>
      <c r="R334" s="49"/>
      <c r="S334" s="49"/>
      <c r="T334" s="49"/>
      <c r="U334" s="52" t="str">
        <f t="shared" si="38"/>
        <v/>
      </c>
      <c r="V334" s="28"/>
      <c r="W334" s="53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1"/>
      <c r="R335" s="49"/>
      <c r="S335" s="49"/>
      <c r="T335" s="49"/>
      <c r="U335" s="52" t="str">
        <f t="shared" si="38"/>
        <v/>
      </c>
      <c r="V335" s="28"/>
      <c r="W335" s="53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1"/>
      <c r="R336" s="49"/>
      <c r="S336" s="49"/>
      <c r="T336" s="49"/>
      <c r="U336" s="52" t="str">
        <f t="shared" si="38"/>
        <v/>
      </c>
      <c r="V336" s="28"/>
      <c r="W336" s="53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1"/>
      <c r="R337" s="49"/>
      <c r="S337" s="49"/>
      <c r="T337" s="49"/>
      <c r="U337" s="52" t="str">
        <f t="shared" si="38"/>
        <v/>
      </c>
      <c r="V337" s="28"/>
      <c r="W337" s="53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1"/>
      <c r="R338" s="49"/>
      <c r="S338" s="49"/>
      <c r="T338" s="49"/>
      <c r="U338" s="52" t="str">
        <f t="shared" si="38"/>
        <v/>
      </c>
      <c r="V338" s="28"/>
      <c r="W338" s="53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1"/>
      <c r="R339" s="49"/>
      <c r="S339" s="49"/>
      <c r="T339" s="49"/>
      <c r="U339" s="52" t="str">
        <f t="shared" si="38"/>
        <v/>
      </c>
      <c r="V339" s="28"/>
      <c r="W339" s="53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1"/>
      <c r="R340" s="49"/>
      <c r="S340" s="49"/>
      <c r="T340" s="49"/>
      <c r="U340" s="52" t="str">
        <f t="shared" si="38"/>
        <v/>
      </c>
      <c r="V340" s="28"/>
      <c r="W340" s="53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1"/>
      <c r="R341" s="49"/>
      <c r="S341" s="49"/>
      <c r="T341" s="49"/>
      <c r="U341" s="52" t="str">
        <f t="shared" si="38"/>
        <v/>
      </c>
      <c r="V341" s="28"/>
      <c r="W341" s="53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1"/>
      <c r="R342" s="49"/>
      <c r="S342" s="49"/>
      <c r="T342" s="49"/>
      <c r="U342" s="52" t="str">
        <f t="shared" si="38"/>
        <v/>
      </c>
      <c r="V342" s="28"/>
      <c r="W342" s="53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1"/>
      <c r="R343" s="49"/>
      <c r="S343" s="49"/>
      <c r="T343" s="49"/>
      <c r="U343" s="52" t="str">
        <f t="shared" si="38"/>
        <v/>
      </c>
      <c r="V343" s="28"/>
      <c r="W343" s="53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1"/>
      <c r="R344" s="49"/>
      <c r="S344" s="49"/>
      <c r="T344" s="49"/>
      <c r="U344" s="52" t="str">
        <f t="shared" si="38"/>
        <v/>
      </c>
      <c r="V344" s="28"/>
      <c r="W344" s="53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1"/>
      <c r="R345" s="49"/>
      <c r="S345" s="49"/>
      <c r="T345" s="49"/>
      <c r="U345" s="52" t="str">
        <f t="shared" si="38"/>
        <v/>
      </c>
      <c r="V345" s="28"/>
      <c r="W345" s="53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1"/>
      <c r="R346" s="49"/>
      <c r="S346" s="49"/>
      <c r="T346" s="49"/>
      <c r="U346" s="52" t="str">
        <f t="shared" si="38"/>
        <v/>
      </c>
      <c r="V346" s="28"/>
      <c r="W346" s="53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1"/>
      <c r="R347" s="49"/>
      <c r="S347" s="49"/>
      <c r="T347" s="49"/>
      <c r="U347" s="52" t="str">
        <f t="shared" si="38"/>
        <v/>
      </c>
      <c r="V347" s="28"/>
      <c r="W347" s="53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1"/>
      <c r="R348" s="49"/>
      <c r="S348" s="49"/>
      <c r="T348" s="49"/>
      <c r="U348" s="52" t="str">
        <f t="shared" si="38"/>
        <v/>
      </c>
      <c r="V348" s="28"/>
      <c r="W348" s="53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1"/>
      <c r="R349" s="49"/>
      <c r="S349" s="49"/>
      <c r="T349" s="49"/>
      <c r="U349" s="52" t="str">
        <f t="shared" si="38"/>
        <v/>
      </c>
      <c r="V349" s="28"/>
      <c r="W349" s="53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1"/>
      <c r="R350" s="49"/>
      <c r="S350" s="49"/>
      <c r="T350" s="49"/>
      <c r="U350" s="52" t="str">
        <f t="shared" si="38"/>
        <v/>
      </c>
      <c r="V350" s="28"/>
      <c r="W350" s="53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1"/>
      <c r="R351" s="49"/>
      <c r="S351" s="49"/>
      <c r="T351" s="49"/>
      <c r="U351" s="52" t="str">
        <f t="shared" si="38"/>
        <v/>
      </c>
      <c r="V351" s="28"/>
      <c r="W351" s="53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1"/>
      <c r="R352" s="49"/>
      <c r="S352" s="49"/>
      <c r="T352" s="49"/>
      <c r="U352" s="52" t="str">
        <f t="shared" si="38"/>
        <v/>
      </c>
      <c r="V352" s="28"/>
      <c r="W352" s="53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1"/>
      <c r="R353" s="49"/>
      <c r="S353" s="49"/>
      <c r="T353" s="49"/>
      <c r="U353" s="52" t="str">
        <f t="shared" si="38"/>
        <v/>
      </c>
      <c r="V353" s="28"/>
      <c r="W353" s="53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1"/>
      <c r="R354" s="49"/>
      <c r="S354" s="49"/>
      <c r="T354" s="49"/>
      <c r="U354" s="52" t="str">
        <f t="shared" si="38"/>
        <v/>
      </c>
      <c r="V354" s="28"/>
      <c r="W354" s="53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1"/>
      <c r="R355" s="49"/>
      <c r="S355" s="49"/>
      <c r="T355" s="49"/>
      <c r="U355" s="52" t="str">
        <f t="shared" si="38"/>
        <v/>
      </c>
      <c r="V355" s="28"/>
      <c r="W355" s="53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1"/>
      <c r="R356" s="49"/>
      <c r="S356" s="49"/>
      <c r="T356" s="49"/>
      <c r="U356" s="52" t="str">
        <f t="shared" si="38"/>
        <v/>
      </c>
      <c r="V356" s="28"/>
      <c r="W356" s="53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1"/>
      <c r="R357" s="49"/>
      <c r="S357" s="49"/>
      <c r="T357" s="49"/>
      <c r="U357" s="52" t="str">
        <f t="shared" si="38"/>
        <v/>
      </c>
      <c r="V357" s="28"/>
      <c r="W357" s="53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1"/>
      <c r="R358" s="49"/>
      <c r="S358" s="49"/>
      <c r="T358" s="49"/>
      <c r="U358" s="52" t="str">
        <f t="shared" si="38"/>
        <v/>
      </c>
      <c r="V358" s="28"/>
      <c r="W358" s="53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1"/>
      <c r="R359" s="49"/>
      <c r="S359" s="49"/>
      <c r="T359" s="49"/>
      <c r="U359" s="52" t="str">
        <f t="shared" si="38"/>
        <v/>
      </c>
      <c r="V359" s="28"/>
      <c r="W359" s="53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1"/>
      <c r="R360" s="49"/>
      <c r="S360" s="49"/>
      <c r="T360" s="49"/>
      <c r="U360" s="52" t="str">
        <f t="shared" si="38"/>
        <v/>
      </c>
      <c r="V360" s="28"/>
      <c r="W360" s="53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1"/>
      <c r="R361" s="49"/>
      <c r="S361" s="49"/>
      <c r="T361" s="49"/>
      <c r="U361" s="52" t="str">
        <f t="shared" si="38"/>
        <v/>
      </c>
      <c r="V361" s="28"/>
      <c r="W361" s="53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1"/>
      <c r="R362" s="49"/>
      <c r="S362" s="49"/>
      <c r="T362" s="49"/>
      <c r="U362" s="52" t="str">
        <f t="shared" si="38"/>
        <v/>
      </c>
      <c r="V362" s="28"/>
      <c r="W362" s="53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1"/>
      <c r="R363" s="49"/>
      <c r="S363" s="49"/>
      <c r="T363" s="49"/>
      <c r="U363" s="52" t="str">
        <f t="shared" si="38"/>
        <v/>
      </c>
      <c r="V363" s="28"/>
      <c r="W363" s="53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1"/>
      <c r="R364" s="49"/>
      <c r="S364" s="49"/>
      <c r="T364" s="49"/>
      <c r="U364" s="52" t="str">
        <f t="shared" si="38"/>
        <v/>
      </c>
      <c r="V364" s="28"/>
      <c r="W364" s="53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1"/>
      <c r="R365" s="49"/>
      <c r="S365" s="49"/>
      <c r="T365" s="49"/>
      <c r="U365" s="52" t="str">
        <f t="shared" si="38"/>
        <v/>
      </c>
      <c r="V365" s="28"/>
      <c r="W365" s="53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1"/>
      <c r="R366" s="49"/>
      <c r="S366" s="49"/>
      <c r="T366" s="49"/>
      <c r="U366" s="52" t="str">
        <f t="shared" si="38"/>
        <v/>
      </c>
      <c r="V366" s="28"/>
      <c r="W366" s="53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1"/>
      <c r="R367" s="49"/>
      <c r="S367" s="49"/>
      <c r="T367" s="49"/>
      <c r="U367" s="52" t="str">
        <f t="shared" si="38"/>
        <v/>
      </c>
      <c r="V367" s="28"/>
      <c r="W367" s="53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1"/>
      <c r="R368" s="49"/>
      <c r="S368" s="49"/>
      <c r="T368" s="49"/>
      <c r="U368" s="52" t="str">
        <f t="shared" si="38"/>
        <v/>
      </c>
      <c r="V368" s="28"/>
      <c r="W368" s="53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1"/>
      <c r="R369" s="49"/>
      <c r="S369" s="49"/>
      <c r="T369" s="49"/>
      <c r="U369" s="52" t="str">
        <f t="shared" si="38"/>
        <v/>
      </c>
      <c r="V369" s="28"/>
      <c r="W369" s="53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1"/>
      <c r="R370" s="49"/>
      <c r="S370" s="49"/>
      <c r="T370" s="49"/>
      <c r="U370" s="52" t="str">
        <f t="shared" si="38"/>
        <v/>
      </c>
      <c r="V370" s="28"/>
      <c r="W370" s="53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1"/>
      <c r="R371" s="49"/>
      <c r="S371" s="49"/>
      <c r="T371" s="49"/>
      <c r="U371" s="52" t="str">
        <f t="shared" si="38"/>
        <v/>
      </c>
      <c r="V371" s="28"/>
      <c r="W371" s="53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1"/>
      <c r="R372" s="49"/>
      <c r="S372" s="49"/>
      <c r="T372" s="49"/>
      <c r="U372" s="52" t="str">
        <f t="shared" si="38"/>
        <v/>
      </c>
      <c r="V372" s="28"/>
      <c r="W372" s="53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1"/>
      <c r="R373" s="49"/>
      <c r="S373" s="49"/>
      <c r="T373" s="49"/>
      <c r="U373" s="52" t="str">
        <f t="shared" si="38"/>
        <v/>
      </c>
      <c r="V373" s="28"/>
      <c r="W373" s="53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1"/>
      <c r="R374" s="49"/>
      <c r="S374" s="49"/>
      <c r="T374" s="49"/>
      <c r="U374" s="52" t="str">
        <f t="shared" si="38"/>
        <v/>
      </c>
      <c r="V374" s="28"/>
      <c r="W374" s="53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1"/>
      <c r="R375" s="49"/>
      <c r="S375" s="49"/>
      <c r="T375" s="49"/>
      <c r="U375" s="52" t="str">
        <f t="shared" si="38"/>
        <v/>
      </c>
      <c r="V375" s="28"/>
      <c r="W375" s="53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1"/>
      <c r="R376" s="49"/>
      <c r="S376" s="49"/>
      <c r="T376" s="49"/>
      <c r="U376" s="52" t="str">
        <f t="shared" si="38"/>
        <v/>
      </c>
      <c r="V376" s="28"/>
      <c r="W376" s="53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1"/>
      <c r="R377" s="49"/>
      <c r="S377" s="49"/>
      <c r="T377" s="49"/>
      <c r="U377" s="52" t="str">
        <f t="shared" si="38"/>
        <v/>
      </c>
      <c r="V377" s="28"/>
      <c r="W377" s="53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1"/>
      <c r="R378" s="49"/>
      <c r="S378" s="49"/>
      <c r="T378" s="49"/>
      <c r="U378" s="52" t="str">
        <f t="shared" si="38"/>
        <v/>
      </c>
      <c r="V378" s="28"/>
      <c r="W378" s="53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1"/>
      <c r="R379" s="49"/>
      <c r="S379" s="49"/>
      <c r="T379" s="49"/>
      <c r="U379" s="52" t="str">
        <f t="shared" si="38"/>
        <v/>
      </c>
      <c r="V379" s="28"/>
      <c r="W379" s="53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1"/>
      <c r="R380" s="49"/>
      <c r="S380" s="49"/>
      <c r="T380" s="49"/>
      <c r="U380" s="52" t="str">
        <f t="shared" si="38"/>
        <v/>
      </c>
      <c r="V380" s="28"/>
      <c r="W380" s="53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1"/>
      <c r="R381" s="49"/>
      <c r="S381" s="49"/>
      <c r="T381" s="49"/>
      <c r="U381" s="52" t="str">
        <f t="shared" si="38"/>
        <v/>
      </c>
      <c r="V381" s="28"/>
      <c r="W381" s="53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1"/>
      <c r="R382" s="49"/>
      <c r="S382" s="49"/>
      <c r="T382" s="49"/>
      <c r="U382" s="52" t="str">
        <f t="shared" si="38"/>
        <v/>
      </c>
      <c r="V382" s="28"/>
      <c r="W382" s="53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1"/>
      <c r="R383" s="49"/>
      <c r="S383" s="49"/>
      <c r="T383" s="49"/>
      <c r="U383" s="52" t="str">
        <f t="shared" si="38"/>
        <v/>
      </c>
      <c r="V383" s="28"/>
      <c r="W383" s="53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1"/>
      <c r="R384" s="49"/>
      <c r="S384" s="49"/>
      <c r="T384" s="49"/>
      <c r="U384" s="52" t="str">
        <f t="shared" si="38"/>
        <v/>
      </c>
      <c r="V384" s="28"/>
      <c r="W384" s="53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1"/>
      <c r="R385" s="49"/>
      <c r="S385" s="49"/>
      <c r="T385" s="49"/>
      <c r="U385" s="52" t="str">
        <f t="shared" si="38"/>
        <v/>
      </c>
      <c r="V385" s="28"/>
      <c r="W385" s="53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1"/>
      <c r="R386" s="49"/>
      <c r="S386" s="49"/>
      <c r="T386" s="49"/>
      <c r="U386" s="52" t="str">
        <f t="shared" si="38"/>
        <v/>
      </c>
      <c r="V386" s="28"/>
      <c r="W386" s="53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1"/>
      <c r="R387" s="49"/>
      <c r="S387" s="49"/>
      <c r="T387" s="49"/>
      <c r="U387" s="52" t="str">
        <f t="shared" si="38"/>
        <v/>
      </c>
      <c r="V387" s="28"/>
      <c r="W387" s="53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1"/>
      <c r="R388" s="49"/>
      <c r="S388" s="49"/>
      <c r="T388" s="49"/>
      <c r="U388" s="52" t="str">
        <f t="shared" si="38"/>
        <v/>
      </c>
      <c r="V388" s="28"/>
      <c r="W388" s="53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1"/>
      <c r="R389" s="49"/>
      <c r="S389" s="49"/>
      <c r="T389" s="49"/>
      <c r="U389" s="52" t="str">
        <f t="shared" si="38"/>
        <v/>
      </c>
      <c r="V389" s="28"/>
      <c r="W389" s="53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1"/>
      <c r="R390" s="49"/>
      <c r="S390" s="49"/>
      <c r="T390" s="49"/>
      <c r="U390" s="52" t="str">
        <f t="shared" ref="U390:U453" si="45">IF(AND(ISBLANK(R390),ISBLANK(S390),ISBLANK(T390)),"",R390-(S390+T390))</f>
        <v/>
      </c>
      <c r="V390" s="28"/>
      <c r="W390" s="53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1"/>
      <c r="R391" s="49"/>
      <c r="S391" s="49"/>
      <c r="T391" s="49"/>
      <c r="U391" s="52" t="str">
        <f t="shared" si="45"/>
        <v/>
      </c>
      <c r="V391" s="28"/>
      <c r="W391" s="53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1"/>
      <c r="R392" s="49"/>
      <c r="S392" s="49"/>
      <c r="T392" s="49"/>
      <c r="U392" s="52" t="str">
        <f t="shared" si="45"/>
        <v/>
      </c>
      <c r="V392" s="28"/>
      <c r="W392" s="53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1"/>
      <c r="R393" s="49"/>
      <c r="S393" s="49"/>
      <c r="T393" s="49"/>
      <c r="U393" s="52" t="str">
        <f t="shared" si="45"/>
        <v/>
      </c>
      <c r="V393" s="28"/>
      <c r="W393" s="53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1"/>
      <c r="R394" s="49"/>
      <c r="S394" s="49"/>
      <c r="T394" s="49"/>
      <c r="U394" s="52" t="str">
        <f t="shared" si="45"/>
        <v/>
      </c>
      <c r="V394" s="28"/>
      <c r="W394" s="53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1"/>
      <c r="R395" s="49"/>
      <c r="S395" s="49"/>
      <c r="T395" s="49"/>
      <c r="U395" s="52" t="str">
        <f t="shared" si="45"/>
        <v/>
      </c>
      <c r="V395" s="28"/>
      <c r="W395" s="53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1"/>
      <c r="R396" s="49"/>
      <c r="S396" s="49"/>
      <c r="T396" s="49"/>
      <c r="U396" s="52" t="str">
        <f t="shared" si="45"/>
        <v/>
      </c>
      <c r="V396" s="28"/>
      <c r="W396" s="53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1"/>
      <c r="R397" s="49"/>
      <c r="S397" s="49"/>
      <c r="T397" s="49"/>
      <c r="U397" s="52" t="str">
        <f t="shared" si="45"/>
        <v/>
      </c>
      <c r="V397" s="28"/>
      <c r="W397" s="53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1"/>
      <c r="R398" s="49"/>
      <c r="S398" s="49"/>
      <c r="T398" s="49"/>
      <c r="U398" s="52" t="str">
        <f t="shared" si="45"/>
        <v/>
      </c>
      <c r="V398" s="28"/>
      <c r="W398" s="53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1"/>
      <c r="R399" s="49"/>
      <c r="S399" s="49"/>
      <c r="T399" s="49"/>
      <c r="U399" s="52" t="str">
        <f t="shared" si="45"/>
        <v/>
      </c>
      <c r="V399" s="28"/>
      <c r="W399" s="53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1"/>
      <c r="R400" s="49"/>
      <c r="S400" s="49"/>
      <c r="T400" s="49"/>
      <c r="U400" s="52" t="str">
        <f t="shared" si="45"/>
        <v/>
      </c>
      <c r="V400" s="28"/>
      <c r="W400" s="53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1"/>
      <c r="R401" s="49"/>
      <c r="S401" s="49"/>
      <c r="T401" s="49"/>
      <c r="U401" s="52" t="str">
        <f t="shared" si="45"/>
        <v/>
      </c>
      <c r="V401" s="28"/>
      <c r="W401" s="53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1"/>
      <c r="R402" s="49"/>
      <c r="S402" s="49"/>
      <c r="T402" s="49"/>
      <c r="U402" s="52" t="str">
        <f t="shared" si="45"/>
        <v/>
      </c>
      <c r="V402" s="28"/>
      <c r="W402" s="53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1"/>
      <c r="R403" s="49"/>
      <c r="S403" s="49"/>
      <c r="T403" s="49"/>
      <c r="U403" s="52" t="str">
        <f t="shared" si="45"/>
        <v/>
      </c>
      <c r="V403" s="28"/>
      <c r="W403" s="53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1"/>
      <c r="R404" s="49"/>
      <c r="S404" s="49"/>
      <c r="T404" s="49"/>
      <c r="U404" s="52" t="str">
        <f t="shared" si="45"/>
        <v/>
      </c>
      <c r="V404" s="28"/>
      <c r="W404" s="53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1"/>
      <c r="R405" s="49"/>
      <c r="S405" s="49"/>
      <c r="T405" s="49"/>
      <c r="U405" s="52" t="str">
        <f t="shared" si="45"/>
        <v/>
      </c>
      <c r="V405" s="28"/>
      <c r="W405" s="53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1"/>
      <c r="R406" s="49"/>
      <c r="S406" s="49"/>
      <c r="T406" s="49"/>
      <c r="U406" s="52" t="str">
        <f t="shared" si="45"/>
        <v/>
      </c>
      <c r="V406" s="28"/>
      <c r="W406" s="53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1"/>
      <c r="R407" s="49"/>
      <c r="S407" s="49"/>
      <c r="T407" s="49"/>
      <c r="U407" s="52" t="str">
        <f t="shared" si="45"/>
        <v/>
      </c>
      <c r="V407" s="28"/>
      <c r="W407" s="53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1"/>
      <c r="R408" s="49"/>
      <c r="S408" s="49"/>
      <c r="T408" s="49"/>
      <c r="U408" s="52" t="str">
        <f t="shared" si="45"/>
        <v/>
      </c>
      <c r="V408" s="28"/>
      <c r="W408" s="53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1"/>
      <c r="R409" s="49"/>
      <c r="S409" s="49"/>
      <c r="T409" s="49"/>
      <c r="U409" s="52" t="str">
        <f t="shared" si="45"/>
        <v/>
      </c>
      <c r="V409" s="28"/>
      <c r="W409" s="53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1"/>
      <c r="R410" s="49"/>
      <c r="S410" s="49"/>
      <c r="T410" s="49"/>
      <c r="U410" s="52" t="str">
        <f t="shared" si="45"/>
        <v/>
      </c>
      <c r="V410" s="28"/>
      <c r="W410" s="53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1"/>
      <c r="R411" s="49"/>
      <c r="S411" s="49"/>
      <c r="T411" s="49"/>
      <c r="U411" s="52" t="str">
        <f t="shared" si="45"/>
        <v/>
      </c>
      <c r="V411" s="28"/>
      <c r="W411" s="53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1"/>
      <c r="R412" s="49"/>
      <c r="S412" s="49"/>
      <c r="T412" s="49"/>
      <c r="U412" s="52" t="str">
        <f t="shared" si="45"/>
        <v/>
      </c>
      <c r="V412" s="28"/>
      <c r="W412" s="53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1"/>
      <c r="R413" s="49"/>
      <c r="S413" s="49"/>
      <c r="T413" s="49"/>
      <c r="U413" s="52" t="str">
        <f t="shared" si="45"/>
        <v/>
      </c>
      <c r="V413" s="28"/>
      <c r="W413" s="53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1"/>
      <c r="R414" s="49"/>
      <c r="S414" s="49"/>
      <c r="T414" s="49"/>
      <c r="U414" s="52" t="str">
        <f t="shared" si="45"/>
        <v/>
      </c>
      <c r="V414" s="28"/>
      <c r="W414" s="53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1"/>
      <c r="R415" s="49"/>
      <c r="S415" s="49"/>
      <c r="T415" s="49"/>
      <c r="U415" s="52" t="str">
        <f t="shared" si="45"/>
        <v/>
      </c>
      <c r="V415" s="28"/>
      <c r="W415" s="53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1"/>
      <c r="R416" s="49"/>
      <c r="S416" s="49"/>
      <c r="T416" s="49"/>
      <c r="U416" s="52" t="str">
        <f t="shared" si="45"/>
        <v/>
      </c>
      <c r="V416" s="28"/>
      <c r="W416" s="53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1"/>
      <c r="R417" s="49"/>
      <c r="S417" s="49"/>
      <c r="T417" s="49"/>
      <c r="U417" s="52" t="str">
        <f t="shared" si="45"/>
        <v/>
      </c>
      <c r="V417" s="28"/>
      <c r="W417" s="53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1"/>
      <c r="R418" s="49"/>
      <c r="S418" s="49"/>
      <c r="T418" s="49"/>
      <c r="U418" s="52" t="str">
        <f t="shared" si="45"/>
        <v/>
      </c>
      <c r="V418" s="28"/>
      <c r="W418" s="53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1"/>
      <c r="R419" s="49"/>
      <c r="S419" s="49"/>
      <c r="T419" s="49"/>
      <c r="U419" s="52" t="str">
        <f t="shared" si="45"/>
        <v/>
      </c>
      <c r="V419" s="28"/>
      <c r="W419" s="53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1"/>
      <c r="R420" s="49"/>
      <c r="S420" s="49"/>
      <c r="T420" s="49"/>
      <c r="U420" s="52" t="str">
        <f t="shared" si="45"/>
        <v/>
      </c>
      <c r="V420" s="28"/>
      <c r="W420" s="53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1"/>
      <c r="R421" s="49"/>
      <c r="S421" s="49"/>
      <c r="T421" s="49"/>
      <c r="U421" s="52" t="str">
        <f t="shared" si="45"/>
        <v/>
      </c>
      <c r="V421" s="28"/>
      <c r="W421" s="53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1"/>
      <c r="R422" s="49"/>
      <c r="S422" s="49"/>
      <c r="T422" s="49"/>
      <c r="U422" s="52" t="str">
        <f t="shared" si="45"/>
        <v/>
      </c>
      <c r="V422" s="28"/>
      <c r="W422" s="53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1"/>
      <c r="R423" s="49"/>
      <c r="S423" s="49"/>
      <c r="T423" s="49"/>
      <c r="U423" s="52" t="str">
        <f t="shared" si="45"/>
        <v/>
      </c>
      <c r="V423" s="28"/>
      <c r="W423" s="53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1"/>
      <c r="R424" s="49"/>
      <c r="S424" s="49"/>
      <c r="T424" s="49"/>
      <c r="U424" s="52" t="str">
        <f t="shared" si="45"/>
        <v/>
      </c>
      <c r="V424" s="28"/>
      <c r="W424" s="53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1"/>
      <c r="R425" s="49"/>
      <c r="S425" s="49"/>
      <c r="T425" s="49"/>
      <c r="U425" s="52" t="str">
        <f t="shared" si="45"/>
        <v/>
      </c>
      <c r="V425" s="28"/>
      <c r="W425" s="53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1"/>
      <c r="R426" s="49"/>
      <c r="S426" s="49"/>
      <c r="T426" s="49"/>
      <c r="U426" s="52" t="str">
        <f t="shared" si="45"/>
        <v/>
      </c>
      <c r="V426" s="28"/>
      <c r="W426" s="53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1"/>
      <c r="R427" s="49"/>
      <c r="S427" s="49"/>
      <c r="T427" s="49"/>
      <c r="U427" s="52" t="str">
        <f t="shared" si="45"/>
        <v/>
      </c>
      <c r="V427" s="28"/>
      <c r="W427" s="53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1"/>
      <c r="R428" s="49"/>
      <c r="S428" s="49"/>
      <c r="T428" s="49"/>
      <c r="U428" s="52" t="str">
        <f t="shared" si="45"/>
        <v/>
      </c>
      <c r="V428" s="28"/>
      <c r="W428" s="53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1"/>
      <c r="R429" s="49"/>
      <c r="S429" s="49"/>
      <c r="T429" s="49"/>
      <c r="U429" s="52" t="str">
        <f t="shared" si="45"/>
        <v/>
      </c>
      <c r="V429" s="28"/>
      <c r="W429" s="53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1"/>
      <c r="R430" s="49"/>
      <c r="S430" s="49"/>
      <c r="T430" s="49"/>
      <c r="U430" s="52" t="str">
        <f t="shared" si="45"/>
        <v/>
      </c>
      <c r="V430" s="28"/>
      <c r="W430" s="53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1"/>
      <c r="R431" s="49"/>
      <c r="S431" s="49"/>
      <c r="T431" s="49"/>
      <c r="U431" s="52" t="str">
        <f t="shared" si="45"/>
        <v/>
      </c>
      <c r="V431" s="28"/>
      <c r="W431" s="53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1"/>
      <c r="R432" s="49"/>
      <c r="S432" s="49"/>
      <c r="T432" s="49"/>
      <c r="U432" s="52" t="str">
        <f t="shared" si="45"/>
        <v/>
      </c>
      <c r="V432" s="28"/>
      <c r="W432" s="53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1"/>
      <c r="R433" s="49"/>
      <c r="S433" s="49"/>
      <c r="T433" s="49"/>
      <c r="U433" s="52" t="str">
        <f t="shared" si="45"/>
        <v/>
      </c>
      <c r="V433" s="28"/>
      <c r="W433" s="53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1"/>
      <c r="R434" s="49"/>
      <c r="S434" s="49"/>
      <c r="T434" s="49"/>
      <c r="U434" s="52" t="str">
        <f t="shared" si="45"/>
        <v/>
      </c>
      <c r="V434" s="28"/>
      <c r="W434" s="53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1"/>
      <c r="R435" s="49"/>
      <c r="S435" s="49"/>
      <c r="T435" s="49"/>
      <c r="U435" s="52" t="str">
        <f t="shared" si="45"/>
        <v/>
      </c>
      <c r="V435" s="28"/>
      <c r="W435" s="53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1"/>
      <c r="R436" s="49"/>
      <c r="S436" s="49"/>
      <c r="T436" s="49"/>
      <c r="U436" s="52" t="str">
        <f t="shared" si="45"/>
        <v/>
      </c>
      <c r="V436" s="28"/>
      <c r="W436" s="53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1"/>
      <c r="R437" s="49"/>
      <c r="S437" s="49"/>
      <c r="T437" s="49"/>
      <c r="U437" s="52" t="str">
        <f t="shared" si="45"/>
        <v/>
      </c>
      <c r="V437" s="28"/>
      <c r="W437" s="53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1"/>
      <c r="R438" s="49"/>
      <c r="S438" s="49"/>
      <c r="T438" s="49"/>
      <c r="U438" s="52" t="str">
        <f t="shared" si="45"/>
        <v/>
      </c>
      <c r="V438" s="28"/>
      <c r="W438" s="53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1"/>
      <c r="R439" s="49"/>
      <c r="S439" s="49"/>
      <c r="T439" s="49"/>
      <c r="U439" s="52" t="str">
        <f t="shared" si="45"/>
        <v/>
      </c>
      <c r="V439" s="28"/>
      <c r="W439" s="53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1"/>
      <c r="R440" s="49"/>
      <c r="S440" s="49"/>
      <c r="T440" s="49"/>
      <c r="U440" s="52" t="str">
        <f t="shared" si="45"/>
        <v/>
      </c>
      <c r="V440" s="28"/>
      <c r="W440" s="53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1"/>
      <c r="R441" s="49"/>
      <c r="S441" s="49"/>
      <c r="T441" s="49"/>
      <c r="U441" s="52" t="str">
        <f t="shared" si="45"/>
        <v/>
      </c>
      <c r="V441" s="28"/>
      <c r="W441" s="53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1"/>
      <c r="R442" s="49"/>
      <c r="S442" s="49"/>
      <c r="T442" s="49"/>
      <c r="U442" s="52" t="str">
        <f t="shared" si="45"/>
        <v/>
      </c>
      <c r="V442" s="28"/>
      <c r="W442" s="53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1"/>
      <c r="R443" s="49"/>
      <c r="S443" s="49"/>
      <c r="T443" s="49"/>
      <c r="U443" s="52" t="str">
        <f t="shared" si="45"/>
        <v/>
      </c>
      <c r="V443" s="28"/>
      <c r="W443" s="53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1"/>
      <c r="R444" s="49"/>
      <c r="S444" s="49"/>
      <c r="T444" s="49"/>
      <c r="U444" s="52" t="str">
        <f t="shared" si="45"/>
        <v/>
      </c>
      <c r="V444" s="28"/>
      <c r="W444" s="53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1"/>
      <c r="R445" s="49"/>
      <c r="S445" s="49"/>
      <c r="T445" s="49"/>
      <c r="U445" s="52" t="str">
        <f t="shared" si="45"/>
        <v/>
      </c>
      <c r="V445" s="28"/>
      <c r="W445" s="53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1"/>
      <c r="R446" s="49"/>
      <c r="S446" s="49"/>
      <c r="T446" s="49"/>
      <c r="U446" s="52" t="str">
        <f t="shared" si="45"/>
        <v/>
      </c>
      <c r="V446" s="28"/>
      <c r="W446" s="53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1"/>
      <c r="R447" s="49"/>
      <c r="S447" s="49"/>
      <c r="T447" s="49"/>
      <c r="U447" s="52" t="str">
        <f t="shared" si="45"/>
        <v/>
      </c>
      <c r="V447" s="28"/>
      <c r="W447" s="53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1"/>
      <c r="R448" s="49"/>
      <c r="S448" s="49"/>
      <c r="T448" s="49"/>
      <c r="U448" s="52" t="str">
        <f t="shared" si="45"/>
        <v/>
      </c>
      <c r="V448" s="28"/>
      <c r="W448" s="53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1"/>
      <c r="R449" s="49"/>
      <c r="S449" s="49"/>
      <c r="T449" s="49"/>
      <c r="U449" s="52" t="str">
        <f t="shared" si="45"/>
        <v/>
      </c>
      <c r="V449" s="28"/>
      <c r="W449" s="53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1"/>
      <c r="R450" s="49"/>
      <c r="S450" s="49"/>
      <c r="T450" s="49"/>
      <c r="U450" s="52" t="str">
        <f t="shared" si="45"/>
        <v/>
      </c>
      <c r="V450" s="28"/>
      <c r="W450" s="53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1"/>
      <c r="R451" s="49"/>
      <c r="S451" s="49"/>
      <c r="T451" s="49"/>
      <c r="U451" s="52" t="str">
        <f t="shared" si="45"/>
        <v/>
      </c>
      <c r="V451" s="28"/>
      <c r="W451" s="53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1"/>
      <c r="R452" s="49"/>
      <c r="S452" s="49"/>
      <c r="T452" s="49"/>
      <c r="U452" s="52" t="str">
        <f t="shared" si="45"/>
        <v/>
      </c>
      <c r="V452" s="28"/>
      <c r="W452" s="53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1"/>
      <c r="R453" s="49"/>
      <c r="S453" s="49"/>
      <c r="T453" s="49"/>
      <c r="U453" s="52" t="str">
        <f t="shared" si="45"/>
        <v/>
      </c>
      <c r="V453" s="28"/>
      <c r="W453" s="53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1"/>
      <c r="R454" s="49"/>
      <c r="S454" s="49"/>
      <c r="T454" s="49"/>
      <c r="U454" s="52" t="str">
        <f t="shared" ref="U454:U517" si="52">IF(AND(ISBLANK(R454),ISBLANK(S454),ISBLANK(T454)),"",R454-(S454+T454))</f>
        <v/>
      </c>
      <c r="V454" s="28"/>
      <c r="W454" s="53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1"/>
      <c r="R455" s="49"/>
      <c r="S455" s="49"/>
      <c r="T455" s="49"/>
      <c r="U455" s="52" t="str">
        <f t="shared" si="52"/>
        <v/>
      </c>
      <c r="V455" s="28"/>
      <c r="W455" s="53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1"/>
      <c r="R456" s="49"/>
      <c r="S456" s="49"/>
      <c r="T456" s="49"/>
      <c r="U456" s="52" t="str">
        <f t="shared" si="52"/>
        <v/>
      </c>
      <c r="V456" s="28"/>
      <c r="W456" s="53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1"/>
      <c r="R457" s="49"/>
      <c r="S457" s="49"/>
      <c r="T457" s="49"/>
      <c r="U457" s="52" t="str">
        <f t="shared" si="52"/>
        <v/>
      </c>
      <c r="V457" s="28"/>
      <c r="W457" s="53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1"/>
      <c r="R458" s="49"/>
      <c r="S458" s="49"/>
      <c r="T458" s="49"/>
      <c r="U458" s="52" t="str">
        <f t="shared" si="52"/>
        <v/>
      </c>
      <c r="V458" s="28"/>
      <c r="W458" s="53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1"/>
      <c r="R459" s="49"/>
      <c r="S459" s="49"/>
      <c r="T459" s="49"/>
      <c r="U459" s="52" t="str">
        <f t="shared" si="52"/>
        <v/>
      </c>
      <c r="V459" s="28"/>
      <c r="W459" s="53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1"/>
      <c r="R460" s="49"/>
      <c r="S460" s="49"/>
      <c r="T460" s="49"/>
      <c r="U460" s="52" t="str">
        <f t="shared" si="52"/>
        <v/>
      </c>
      <c r="V460" s="28"/>
      <c r="W460" s="53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1"/>
      <c r="R461" s="49"/>
      <c r="S461" s="49"/>
      <c r="T461" s="49"/>
      <c r="U461" s="52" t="str">
        <f t="shared" si="52"/>
        <v/>
      </c>
      <c r="V461" s="28"/>
      <c r="W461" s="53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1"/>
      <c r="R462" s="49"/>
      <c r="S462" s="49"/>
      <c r="T462" s="49"/>
      <c r="U462" s="52" t="str">
        <f t="shared" si="52"/>
        <v/>
      </c>
      <c r="V462" s="28"/>
      <c r="W462" s="53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1"/>
      <c r="R463" s="49"/>
      <c r="S463" s="49"/>
      <c r="T463" s="49"/>
      <c r="U463" s="52" t="str">
        <f t="shared" si="52"/>
        <v/>
      </c>
      <c r="V463" s="28"/>
      <c r="W463" s="53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1"/>
      <c r="R464" s="49"/>
      <c r="S464" s="49"/>
      <c r="T464" s="49"/>
      <c r="U464" s="52" t="str">
        <f t="shared" si="52"/>
        <v/>
      </c>
      <c r="V464" s="28"/>
      <c r="W464" s="53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1"/>
      <c r="R465" s="49"/>
      <c r="S465" s="49"/>
      <c r="T465" s="49"/>
      <c r="U465" s="52" t="str">
        <f t="shared" si="52"/>
        <v/>
      </c>
      <c r="V465" s="28"/>
      <c r="W465" s="53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1"/>
      <c r="R466" s="49"/>
      <c r="S466" s="49"/>
      <c r="T466" s="49"/>
      <c r="U466" s="52" t="str">
        <f t="shared" si="52"/>
        <v/>
      </c>
      <c r="V466" s="28"/>
      <c r="W466" s="53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1"/>
      <c r="R467" s="49"/>
      <c r="S467" s="49"/>
      <c r="T467" s="49"/>
      <c r="U467" s="52" t="str">
        <f t="shared" si="52"/>
        <v/>
      </c>
      <c r="V467" s="28"/>
      <c r="W467" s="53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1"/>
      <c r="R468" s="49"/>
      <c r="S468" s="49"/>
      <c r="T468" s="49"/>
      <c r="U468" s="52" t="str">
        <f t="shared" si="52"/>
        <v/>
      </c>
      <c r="V468" s="28"/>
      <c r="W468" s="53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1"/>
      <c r="R469" s="49"/>
      <c r="S469" s="49"/>
      <c r="T469" s="49"/>
      <c r="U469" s="52" t="str">
        <f t="shared" si="52"/>
        <v/>
      </c>
      <c r="V469" s="28"/>
      <c r="W469" s="53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1"/>
      <c r="R470" s="49"/>
      <c r="S470" s="49"/>
      <c r="T470" s="49"/>
      <c r="U470" s="52" t="str">
        <f t="shared" si="52"/>
        <v/>
      </c>
      <c r="V470" s="28"/>
      <c r="W470" s="53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1"/>
      <c r="R471" s="49"/>
      <c r="S471" s="49"/>
      <c r="T471" s="49"/>
      <c r="U471" s="52" t="str">
        <f t="shared" si="52"/>
        <v/>
      </c>
      <c r="V471" s="28"/>
      <c r="W471" s="53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1"/>
      <c r="R472" s="49"/>
      <c r="S472" s="49"/>
      <c r="T472" s="49"/>
      <c r="U472" s="52" t="str">
        <f t="shared" si="52"/>
        <v/>
      </c>
      <c r="V472" s="28"/>
      <c r="W472" s="53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1"/>
      <c r="R473" s="49"/>
      <c r="S473" s="49"/>
      <c r="T473" s="49"/>
      <c r="U473" s="52" t="str">
        <f t="shared" si="52"/>
        <v/>
      </c>
      <c r="V473" s="28"/>
      <c r="W473" s="53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1"/>
      <c r="R474" s="49"/>
      <c r="S474" s="49"/>
      <c r="T474" s="49"/>
      <c r="U474" s="52" t="str">
        <f t="shared" si="52"/>
        <v/>
      </c>
      <c r="V474" s="28"/>
      <c r="W474" s="53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1"/>
      <c r="R475" s="49"/>
      <c r="S475" s="49"/>
      <c r="T475" s="49"/>
      <c r="U475" s="52" t="str">
        <f t="shared" si="52"/>
        <v/>
      </c>
      <c r="V475" s="28"/>
      <c r="W475" s="53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1"/>
      <c r="R476" s="49"/>
      <c r="S476" s="49"/>
      <c r="T476" s="49"/>
      <c r="U476" s="52" t="str">
        <f t="shared" si="52"/>
        <v/>
      </c>
      <c r="V476" s="28"/>
      <c r="W476" s="53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1"/>
      <c r="R477" s="49"/>
      <c r="S477" s="49"/>
      <c r="T477" s="49"/>
      <c r="U477" s="52" t="str">
        <f t="shared" si="52"/>
        <v/>
      </c>
      <c r="V477" s="28"/>
      <c r="W477" s="53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1"/>
      <c r="R478" s="49"/>
      <c r="S478" s="49"/>
      <c r="T478" s="49"/>
      <c r="U478" s="52" t="str">
        <f t="shared" si="52"/>
        <v/>
      </c>
      <c r="V478" s="28"/>
      <c r="W478" s="53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1"/>
      <c r="R479" s="49"/>
      <c r="S479" s="49"/>
      <c r="T479" s="49"/>
      <c r="U479" s="52" t="str">
        <f t="shared" si="52"/>
        <v/>
      </c>
      <c r="V479" s="28"/>
      <c r="W479" s="53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1"/>
      <c r="R480" s="49"/>
      <c r="S480" s="49"/>
      <c r="T480" s="49"/>
      <c r="U480" s="52" t="str">
        <f t="shared" si="52"/>
        <v/>
      </c>
      <c r="V480" s="28"/>
      <c r="W480" s="53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1"/>
      <c r="R481" s="49"/>
      <c r="S481" s="49"/>
      <c r="T481" s="49"/>
      <c r="U481" s="52" t="str">
        <f t="shared" si="52"/>
        <v/>
      </c>
      <c r="V481" s="28"/>
      <c r="W481" s="53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1"/>
      <c r="R482" s="49"/>
      <c r="S482" s="49"/>
      <c r="T482" s="49"/>
      <c r="U482" s="52" t="str">
        <f t="shared" si="52"/>
        <v/>
      </c>
      <c r="V482" s="28"/>
      <c r="W482" s="53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1"/>
      <c r="R483" s="49"/>
      <c r="S483" s="49"/>
      <c r="T483" s="49"/>
      <c r="U483" s="52" t="str">
        <f t="shared" si="52"/>
        <v/>
      </c>
      <c r="V483" s="28"/>
      <c r="W483" s="53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1"/>
      <c r="R484" s="49"/>
      <c r="S484" s="49"/>
      <c r="T484" s="49"/>
      <c r="U484" s="52" t="str">
        <f t="shared" si="52"/>
        <v/>
      </c>
      <c r="V484" s="28"/>
      <c r="W484" s="53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1"/>
      <c r="R485" s="49"/>
      <c r="S485" s="49"/>
      <c r="T485" s="49"/>
      <c r="U485" s="52" t="str">
        <f t="shared" si="52"/>
        <v/>
      </c>
      <c r="V485" s="28"/>
      <c r="W485" s="53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1"/>
      <c r="R486" s="49"/>
      <c r="S486" s="49"/>
      <c r="T486" s="49"/>
      <c r="U486" s="52" t="str">
        <f t="shared" si="52"/>
        <v/>
      </c>
      <c r="V486" s="28"/>
      <c r="W486" s="53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1"/>
      <c r="R487" s="49"/>
      <c r="S487" s="49"/>
      <c r="T487" s="49"/>
      <c r="U487" s="52" t="str">
        <f t="shared" si="52"/>
        <v/>
      </c>
      <c r="V487" s="28"/>
      <c r="W487" s="53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1"/>
      <c r="R488" s="49"/>
      <c r="S488" s="49"/>
      <c r="T488" s="49"/>
      <c r="U488" s="52" t="str">
        <f t="shared" si="52"/>
        <v/>
      </c>
      <c r="V488" s="28"/>
      <c r="W488" s="53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1"/>
      <c r="R489" s="49"/>
      <c r="S489" s="49"/>
      <c r="T489" s="49"/>
      <c r="U489" s="52" t="str">
        <f t="shared" si="52"/>
        <v/>
      </c>
      <c r="V489" s="28"/>
      <c r="W489" s="53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1"/>
      <c r="R490" s="49"/>
      <c r="S490" s="49"/>
      <c r="T490" s="49"/>
      <c r="U490" s="52" t="str">
        <f t="shared" si="52"/>
        <v/>
      </c>
      <c r="V490" s="28"/>
      <c r="W490" s="53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1"/>
      <c r="R491" s="49"/>
      <c r="S491" s="49"/>
      <c r="T491" s="49"/>
      <c r="U491" s="52" t="str">
        <f t="shared" si="52"/>
        <v/>
      </c>
      <c r="V491" s="28"/>
      <c r="W491" s="53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1"/>
      <c r="R492" s="49"/>
      <c r="S492" s="49"/>
      <c r="T492" s="49"/>
      <c r="U492" s="52" t="str">
        <f t="shared" si="52"/>
        <v/>
      </c>
      <c r="V492" s="28"/>
      <c r="W492" s="53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1"/>
      <c r="R493" s="49"/>
      <c r="S493" s="49"/>
      <c r="T493" s="49"/>
      <c r="U493" s="52" t="str">
        <f t="shared" si="52"/>
        <v/>
      </c>
      <c r="V493" s="28"/>
      <c r="W493" s="53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1"/>
      <c r="R494" s="49"/>
      <c r="S494" s="49"/>
      <c r="T494" s="49"/>
      <c r="U494" s="52" t="str">
        <f t="shared" si="52"/>
        <v/>
      </c>
      <c r="V494" s="28"/>
      <c r="W494" s="53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1"/>
      <c r="R495" s="49"/>
      <c r="S495" s="49"/>
      <c r="T495" s="49"/>
      <c r="U495" s="52" t="str">
        <f t="shared" si="52"/>
        <v/>
      </c>
      <c r="V495" s="28"/>
      <c r="W495" s="53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1"/>
      <c r="R496" s="49"/>
      <c r="S496" s="49"/>
      <c r="T496" s="49"/>
      <c r="U496" s="52" t="str">
        <f t="shared" si="52"/>
        <v/>
      </c>
      <c r="V496" s="28"/>
      <c r="W496" s="53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1"/>
      <c r="R497" s="49"/>
      <c r="S497" s="49"/>
      <c r="T497" s="49"/>
      <c r="U497" s="52" t="str">
        <f t="shared" si="52"/>
        <v/>
      </c>
      <c r="V497" s="28"/>
      <c r="W497" s="53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1"/>
      <c r="R498" s="49"/>
      <c r="S498" s="49"/>
      <c r="T498" s="49"/>
      <c r="U498" s="52" t="str">
        <f t="shared" si="52"/>
        <v/>
      </c>
      <c r="V498" s="28"/>
      <c r="W498" s="53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1"/>
      <c r="R499" s="49"/>
      <c r="S499" s="49"/>
      <c r="T499" s="49"/>
      <c r="U499" s="52" t="str">
        <f t="shared" si="52"/>
        <v/>
      </c>
      <c r="V499" s="28"/>
      <c r="W499" s="53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1"/>
      <c r="R500" s="49"/>
      <c r="S500" s="49"/>
      <c r="T500" s="49"/>
      <c r="U500" s="52" t="str">
        <f t="shared" si="52"/>
        <v/>
      </c>
      <c r="V500" s="28"/>
      <c r="W500" s="53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1"/>
      <c r="R501" s="49"/>
      <c r="S501" s="49"/>
      <c r="T501" s="49"/>
      <c r="U501" s="52" t="str">
        <f t="shared" si="52"/>
        <v/>
      </c>
      <c r="V501" s="28"/>
      <c r="W501" s="53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1"/>
      <c r="R502" s="49"/>
      <c r="S502" s="49"/>
      <c r="T502" s="49"/>
      <c r="U502" s="52" t="str">
        <f t="shared" si="52"/>
        <v/>
      </c>
      <c r="V502" s="28"/>
      <c r="W502" s="53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1"/>
      <c r="R503" s="49"/>
      <c r="S503" s="49"/>
      <c r="T503" s="49"/>
      <c r="U503" s="52" t="str">
        <f t="shared" si="52"/>
        <v/>
      </c>
      <c r="V503" s="28"/>
      <c r="W503" s="53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1"/>
      <c r="R504" s="49"/>
      <c r="S504" s="49"/>
      <c r="T504" s="49"/>
      <c r="U504" s="52" t="str">
        <f t="shared" si="52"/>
        <v/>
      </c>
      <c r="V504" s="28"/>
      <c r="W504" s="53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1"/>
      <c r="R505" s="49"/>
      <c r="S505" s="49"/>
      <c r="T505" s="49"/>
      <c r="U505" s="52" t="str">
        <f t="shared" si="52"/>
        <v/>
      </c>
      <c r="V505" s="28"/>
      <c r="W505" s="53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1"/>
      <c r="R506" s="49"/>
      <c r="S506" s="49"/>
      <c r="T506" s="49"/>
      <c r="U506" s="52" t="str">
        <f t="shared" si="52"/>
        <v/>
      </c>
      <c r="V506" s="28"/>
      <c r="W506" s="53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1"/>
      <c r="R507" s="49"/>
      <c r="S507" s="49"/>
      <c r="T507" s="49"/>
      <c r="U507" s="52" t="str">
        <f t="shared" si="52"/>
        <v/>
      </c>
      <c r="V507" s="28"/>
      <c r="W507" s="53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1"/>
      <c r="R508" s="49"/>
      <c r="S508" s="49"/>
      <c r="T508" s="49"/>
      <c r="U508" s="52" t="str">
        <f t="shared" si="52"/>
        <v/>
      </c>
      <c r="V508" s="28"/>
      <c r="W508" s="53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1"/>
      <c r="R509" s="49"/>
      <c r="S509" s="49"/>
      <c r="T509" s="49"/>
      <c r="U509" s="52" t="str">
        <f t="shared" si="52"/>
        <v/>
      </c>
      <c r="V509" s="28"/>
      <c r="W509" s="53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1"/>
      <c r="R510" s="49"/>
      <c r="S510" s="49"/>
      <c r="T510" s="49"/>
      <c r="U510" s="52" t="str">
        <f t="shared" si="52"/>
        <v/>
      </c>
      <c r="V510" s="28"/>
      <c r="W510" s="53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1"/>
      <c r="R511" s="49"/>
      <c r="S511" s="49"/>
      <c r="T511" s="49"/>
      <c r="U511" s="52" t="str">
        <f t="shared" si="52"/>
        <v/>
      </c>
      <c r="V511" s="28"/>
      <c r="W511" s="53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1"/>
      <c r="R512" s="49"/>
      <c r="S512" s="49"/>
      <c r="T512" s="49"/>
      <c r="U512" s="52" t="str">
        <f t="shared" si="52"/>
        <v/>
      </c>
      <c r="V512" s="28"/>
      <c r="W512" s="53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1"/>
      <c r="R513" s="49"/>
      <c r="S513" s="49"/>
      <c r="T513" s="49"/>
      <c r="U513" s="52" t="str">
        <f t="shared" si="52"/>
        <v/>
      </c>
      <c r="V513" s="28"/>
      <c r="W513" s="53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1"/>
      <c r="R514" s="49"/>
      <c r="S514" s="49"/>
      <c r="T514" s="49"/>
      <c r="U514" s="52" t="str">
        <f t="shared" si="52"/>
        <v/>
      </c>
      <c r="V514" s="28"/>
      <c r="W514" s="53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1"/>
      <c r="R515" s="49"/>
      <c r="S515" s="49"/>
      <c r="T515" s="49"/>
      <c r="U515" s="52" t="str">
        <f t="shared" si="52"/>
        <v/>
      </c>
      <c r="V515" s="28"/>
      <c r="W515" s="53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1"/>
      <c r="R516" s="49"/>
      <c r="S516" s="49"/>
      <c r="T516" s="49"/>
      <c r="U516" s="52" t="str">
        <f t="shared" si="52"/>
        <v/>
      </c>
      <c r="V516" s="28"/>
      <c r="W516" s="53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1"/>
      <c r="R517" s="49"/>
      <c r="S517" s="49"/>
      <c r="T517" s="49"/>
      <c r="U517" s="52" t="str">
        <f t="shared" si="52"/>
        <v/>
      </c>
      <c r="V517" s="28"/>
      <c r="W517" s="53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1"/>
      <c r="R518" s="49"/>
      <c r="S518" s="49"/>
      <c r="T518" s="49"/>
      <c r="U518" s="52" t="str">
        <f t="shared" ref="U518:U581" si="59">IF(AND(ISBLANK(R518),ISBLANK(S518),ISBLANK(T518)),"",R518-(S518+T518))</f>
        <v/>
      </c>
      <c r="V518" s="28"/>
      <c r="W518" s="53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1"/>
      <c r="R519" s="49"/>
      <c r="S519" s="49"/>
      <c r="T519" s="49"/>
      <c r="U519" s="52" t="str">
        <f t="shared" si="59"/>
        <v/>
      </c>
      <c r="V519" s="28"/>
      <c r="W519" s="53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1"/>
      <c r="R520" s="49"/>
      <c r="S520" s="49"/>
      <c r="T520" s="49"/>
      <c r="U520" s="52" t="str">
        <f t="shared" si="59"/>
        <v/>
      </c>
      <c r="V520" s="28"/>
      <c r="W520" s="53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1"/>
      <c r="R521" s="49"/>
      <c r="S521" s="49"/>
      <c r="T521" s="49"/>
      <c r="U521" s="52" t="str">
        <f t="shared" si="59"/>
        <v/>
      </c>
      <c r="V521" s="28"/>
      <c r="W521" s="53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1"/>
      <c r="R522" s="49"/>
      <c r="S522" s="49"/>
      <c r="T522" s="49"/>
      <c r="U522" s="52" t="str">
        <f t="shared" si="59"/>
        <v/>
      </c>
      <c r="V522" s="28"/>
      <c r="W522" s="53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1"/>
      <c r="R523" s="49"/>
      <c r="S523" s="49"/>
      <c r="T523" s="49"/>
      <c r="U523" s="52" t="str">
        <f t="shared" si="59"/>
        <v/>
      </c>
      <c r="V523" s="28"/>
      <c r="W523" s="53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1"/>
      <c r="R524" s="49"/>
      <c r="S524" s="49"/>
      <c r="T524" s="49"/>
      <c r="U524" s="52" t="str">
        <f t="shared" si="59"/>
        <v/>
      </c>
      <c r="V524" s="28"/>
      <c r="W524" s="53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1"/>
      <c r="R525" s="49"/>
      <c r="S525" s="49"/>
      <c r="T525" s="49"/>
      <c r="U525" s="52" t="str">
        <f t="shared" si="59"/>
        <v/>
      </c>
      <c r="V525" s="28"/>
      <c r="W525" s="53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1"/>
      <c r="R526" s="49"/>
      <c r="S526" s="49"/>
      <c r="T526" s="49"/>
      <c r="U526" s="52" t="str">
        <f t="shared" si="59"/>
        <v/>
      </c>
      <c r="V526" s="28"/>
      <c r="W526" s="53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1"/>
      <c r="R527" s="49"/>
      <c r="S527" s="49"/>
      <c r="T527" s="49"/>
      <c r="U527" s="52" t="str">
        <f t="shared" si="59"/>
        <v/>
      </c>
      <c r="V527" s="28"/>
      <c r="W527" s="53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1"/>
      <c r="R528" s="49"/>
      <c r="S528" s="49"/>
      <c r="T528" s="49"/>
      <c r="U528" s="52" t="str">
        <f t="shared" si="59"/>
        <v/>
      </c>
      <c r="V528" s="28"/>
      <c r="W528" s="53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1"/>
      <c r="R529" s="49"/>
      <c r="S529" s="49"/>
      <c r="T529" s="49"/>
      <c r="U529" s="52" t="str">
        <f t="shared" si="59"/>
        <v/>
      </c>
      <c r="V529" s="28"/>
      <c r="W529" s="53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1"/>
      <c r="R530" s="49"/>
      <c r="S530" s="49"/>
      <c r="T530" s="49"/>
      <c r="U530" s="52" t="str">
        <f t="shared" si="59"/>
        <v/>
      </c>
      <c r="V530" s="28"/>
      <c r="W530" s="53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1"/>
      <c r="R531" s="49"/>
      <c r="S531" s="49"/>
      <c r="T531" s="49"/>
      <c r="U531" s="52" t="str">
        <f t="shared" si="59"/>
        <v/>
      </c>
      <c r="V531" s="28"/>
      <c r="W531" s="53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1"/>
      <c r="R532" s="49"/>
      <c r="S532" s="49"/>
      <c r="T532" s="49"/>
      <c r="U532" s="52" t="str">
        <f t="shared" si="59"/>
        <v/>
      </c>
      <c r="V532" s="28"/>
      <c r="W532" s="53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1"/>
      <c r="R533" s="49"/>
      <c r="S533" s="49"/>
      <c r="T533" s="49"/>
      <c r="U533" s="52" t="str">
        <f t="shared" si="59"/>
        <v/>
      </c>
      <c r="V533" s="28"/>
      <c r="W533" s="53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1"/>
      <c r="R534" s="49"/>
      <c r="S534" s="49"/>
      <c r="T534" s="49"/>
      <c r="U534" s="52" t="str">
        <f t="shared" si="59"/>
        <v/>
      </c>
      <c r="V534" s="28"/>
      <c r="W534" s="53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1"/>
      <c r="R535" s="49"/>
      <c r="S535" s="49"/>
      <c r="T535" s="49"/>
      <c r="U535" s="52" t="str">
        <f t="shared" si="59"/>
        <v/>
      </c>
      <c r="V535" s="28"/>
      <c r="W535" s="53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1"/>
      <c r="R536" s="49"/>
      <c r="S536" s="49"/>
      <c r="T536" s="49"/>
      <c r="U536" s="52" t="str">
        <f t="shared" si="59"/>
        <v/>
      </c>
      <c r="V536" s="28"/>
      <c r="W536" s="53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1"/>
      <c r="R537" s="49"/>
      <c r="S537" s="49"/>
      <c r="T537" s="49"/>
      <c r="U537" s="52" t="str">
        <f t="shared" si="59"/>
        <v/>
      </c>
      <c r="V537" s="28"/>
      <c r="W537" s="53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1"/>
      <c r="R538" s="49"/>
      <c r="S538" s="49"/>
      <c r="T538" s="49"/>
      <c r="U538" s="52" t="str">
        <f t="shared" si="59"/>
        <v/>
      </c>
      <c r="V538" s="28"/>
      <c r="W538" s="53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1"/>
      <c r="R539" s="49"/>
      <c r="S539" s="49"/>
      <c r="T539" s="49"/>
      <c r="U539" s="52" t="str">
        <f t="shared" si="59"/>
        <v/>
      </c>
      <c r="V539" s="28"/>
      <c r="W539" s="53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1"/>
      <c r="R540" s="49"/>
      <c r="S540" s="49"/>
      <c r="T540" s="49"/>
      <c r="U540" s="52" t="str">
        <f t="shared" si="59"/>
        <v/>
      </c>
      <c r="V540" s="28"/>
      <c r="W540" s="53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1"/>
      <c r="R541" s="49"/>
      <c r="S541" s="49"/>
      <c r="T541" s="49"/>
      <c r="U541" s="52" t="str">
        <f t="shared" si="59"/>
        <v/>
      </c>
      <c r="V541" s="28"/>
      <c r="W541" s="53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1"/>
      <c r="R542" s="49"/>
      <c r="S542" s="49"/>
      <c r="T542" s="49"/>
      <c r="U542" s="52" t="str">
        <f t="shared" si="59"/>
        <v/>
      </c>
      <c r="V542" s="28"/>
      <c r="W542" s="53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1"/>
      <c r="R543" s="49"/>
      <c r="S543" s="49"/>
      <c r="T543" s="49"/>
      <c r="U543" s="52" t="str">
        <f t="shared" si="59"/>
        <v/>
      </c>
      <c r="V543" s="28"/>
      <c r="W543" s="53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1"/>
      <c r="R544" s="49"/>
      <c r="S544" s="49"/>
      <c r="T544" s="49"/>
      <c r="U544" s="52" t="str">
        <f t="shared" si="59"/>
        <v/>
      </c>
      <c r="V544" s="28"/>
      <c r="W544" s="53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1"/>
      <c r="R545" s="49"/>
      <c r="S545" s="49"/>
      <c r="T545" s="49"/>
      <c r="U545" s="52" t="str">
        <f t="shared" si="59"/>
        <v/>
      </c>
      <c r="V545" s="28"/>
      <c r="W545" s="53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1"/>
      <c r="R546" s="49"/>
      <c r="S546" s="49"/>
      <c r="T546" s="49"/>
      <c r="U546" s="52" t="str">
        <f t="shared" si="59"/>
        <v/>
      </c>
      <c r="V546" s="28"/>
      <c r="W546" s="53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1"/>
      <c r="R547" s="49"/>
      <c r="S547" s="49"/>
      <c r="T547" s="49"/>
      <c r="U547" s="52" t="str">
        <f t="shared" si="59"/>
        <v/>
      </c>
      <c r="V547" s="28"/>
      <c r="W547" s="53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1"/>
      <c r="R548" s="49"/>
      <c r="S548" s="49"/>
      <c r="T548" s="49"/>
      <c r="U548" s="52" t="str">
        <f t="shared" si="59"/>
        <v/>
      </c>
      <c r="V548" s="28"/>
      <c r="W548" s="53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1"/>
      <c r="R549" s="49"/>
      <c r="S549" s="49"/>
      <c r="T549" s="49"/>
      <c r="U549" s="52" t="str">
        <f t="shared" si="59"/>
        <v/>
      </c>
      <c r="V549" s="28"/>
      <c r="W549" s="53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1"/>
      <c r="R550" s="49"/>
      <c r="S550" s="49"/>
      <c r="T550" s="49"/>
      <c r="U550" s="52" t="str">
        <f t="shared" si="59"/>
        <v/>
      </c>
      <c r="V550" s="28"/>
      <c r="W550" s="53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1"/>
      <c r="R551" s="49"/>
      <c r="S551" s="49"/>
      <c r="T551" s="49"/>
      <c r="U551" s="52" t="str">
        <f t="shared" si="59"/>
        <v/>
      </c>
      <c r="V551" s="28"/>
      <c r="W551" s="53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1"/>
      <c r="R552" s="49"/>
      <c r="S552" s="49"/>
      <c r="T552" s="49"/>
      <c r="U552" s="52" t="str">
        <f t="shared" si="59"/>
        <v/>
      </c>
      <c r="V552" s="28"/>
      <c r="W552" s="53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1"/>
      <c r="R553" s="49"/>
      <c r="S553" s="49"/>
      <c r="T553" s="49"/>
      <c r="U553" s="52" t="str">
        <f t="shared" si="59"/>
        <v/>
      </c>
      <c r="V553" s="28"/>
      <c r="W553" s="53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1"/>
      <c r="R554" s="49"/>
      <c r="S554" s="49"/>
      <c r="T554" s="49"/>
      <c r="U554" s="52" t="str">
        <f t="shared" si="59"/>
        <v/>
      </c>
      <c r="V554" s="28"/>
      <c r="W554" s="53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1"/>
      <c r="R555" s="49"/>
      <c r="S555" s="49"/>
      <c r="T555" s="49"/>
      <c r="U555" s="52" t="str">
        <f t="shared" si="59"/>
        <v/>
      </c>
      <c r="V555" s="28"/>
      <c r="W555" s="53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1"/>
      <c r="R556" s="49"/>
      <c r="S556" s="49"/>
      <c r="T556" s="49"/>
      <c r="U556" s="52" t="str">
        <f t="shared" si="59"/>
        <v/>
      </c>
      <c r="V556" s="28"/>
      <c r="W556" s="53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1"/>
      <c r="R557" s="49"/>
      <c r="S557" s="49"/>
      <c r="T557" s="49"/>
      <c r="U557" s="52" t="str">
        <f t="shared" si="59"/>
        <v/>
      </c>
      <c r="V557" s="28"/>
      <c r="W557" s="53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1"/>
      <c r="R558" s="49"/>
      <c r="S558" s="49"/>
      <c r="T558" s="49"/>
      <c r="U558" s="52" t="str">
        <f t="shared" si="59"/>
        <v/>
      </c>
      <c r="V558" s="28"/>
      <c r="W558" s="53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1"/>
      <c r="R559" s="49"/>
      <c r="S559" s="49"/>
      <c r="T559" s="49"/>
      <c r="U559" s="52" t="str">
        <f t="shared" si="59"/>
        <v/>
      </c>
      <c r="V559" s="28"/>
      <c r="W559" s="53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1"/>
      <c r="R560" s="49"/>
      <c r="S560" s="49"/>
      <c r="T560" s="49"/>
      <c r="U560" s="52" t="str">
        <f t="shared" si="59"/>
        <v/>
      </c>
      <c r="V560" s="28"/>
      <c r="W560" s="53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1"/>
      <c r="R561" s="49"/>
      <c r="S561" s="49"/>
      <c r="T561" s="49"/>
      <c r="U561" s="52" t="str">
        <f t="shared" si="59"/>
        <v/>
      </c>
      <c r="V561" s="28"/>
      <c r="W561" s="53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1"/>
      <c r="R562" s="49"/>
      <c r="S562" s="49"/>
      <c r="T562" s="49"/>
      <c r="U562" s="52" t="str">
        <f t="shared" si="59"/>
        <v/>
      </c>
      <c r="V562" s="28"/>
      <c r="W562" s="53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1"/>
      <c r="R563" s="49"/>
      <c r="S563" s="49"/>
      <c r="T563" s="49"/>
      <c r="U563" s="52" t="str">
        <f t="shared" si="59"/>
        <v/>
      </c>
      <c r="V563" s="28"/>
      <c r="W563" s="53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1"/>
      <c r="R564" s="49"/>
      <c r="S564" s="49"/>
      <c r="T564" s="49"/>
      <c r="U564" s="52" t="str">
        <f t="shared" si="59"/>
        <v/>
      </c>
      <c r="V564" s="28"/>
      <c r="W564" s="53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1"/>
      <c r="R565" s="49"/>
      <c r="S565" s="49"/>
      <c r="T565" s="49"/>
      <c r="U565" s="52" t="str">
        <f t="shared" si="59"/>
        <v/>
      </c>
      <c r="V565" s="28"/>
      <c r="W565" s="53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1"/>
      <c r="R566" s="49"/>
      <c r="S566" s="49"/>
      <c r="T566" s="49"/>
      <c r="U566" s="52" t="str">
        <f t="shared" si="59"/>
        <v/>
      </c>
      <c r="V566" s="28"/>
      <c r="W566" s="53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1"/>
      <c r="R567" s="49"/>
      <c r="S567" s="49"/>
      <c r="T567" s="49"/>
      <c r="U567" s="52" t="str">
        <f t="shared" si="59"/>
        <v/>
      </c>
      <c r="V567" s="28"/>
      <c r="W567" s="53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1"/>
      <c r="R568" s="49"/>
      <c r="S568" s="49"/>
      <c r="T568" s="49"/>
      <c r="U568" s="52" t="str">
        <f t="shared" si="59"/>
        <v/>
      </c>
      <c r="V568" s="28"/>
      <c r="W568" s="53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1"/>
      <c r="R569" s="49"/>
      <c r="S569" s="49"/>
      <c r="T569" s="49"/>
      <c r="U569" s="52" t="str">
        <f t="shared" si="59"/>
        <v/>
      </c>
      <c r="V569" s="28"/>
      <c r="W569" s="53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1"/>
      <c r="R570" s="49"/>
      <c r="S570" s="49"/>
      <c r="T570" s="49"/>
      <c r="U570" s="52" t="str">
        <f t="shared" si="59"/>
        <v/>
      </c>
      <c r="V570" s="28"/>
      <c r="W570" s="53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1"/>
      <c r="R571" s="49"/>
      <c r="S571" s="49"/>
      <c r="T571" s="49"/>
      <c r="U571" s="52" t="str">
        <f t="shared" si="59"/>
        <v/>
      </c>
      <c r="V571" s="28"/>
      <c r="W571" s="53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1"/>
      <c r="R572" s="49"/>
      <c r="S572" s="49"/>
      <c r="T572" s="49"/>
      <c r="U572" s="52" t="str">
        <f t="shared" si="59"/>
        <v/>
      </c>
      <c r="V572" s="28"/>
      <c r="W572" s="53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1"/>
      <c r="R573" s="49"/>
      <c r="S573" s="49"/>
      <c r="T573" s="49"/>
      <c r="U573" s="52" t="str">
        <f t="shared" si="59"/>
        <v/>
      </c>
      <c r="V573" s="28"/>
      <c r="W573" s="53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1"/>
      <c r="R574" s="49"/>
      <c r="S574" s="49"/>
      <c r="T574" s="49"/>
      <c r="U574" s="52" t="str">
        <f t="shared" si="59"/>
        <v/>
      </c>
      <c r="V574" s="28"/>
      <c r="W574" s="53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1"/>
      <c r="R575" s="49"/>
      <c r="S575" s="49"/>
      <c r="T575" s="49"/>
      <c r="U575" s="52" t="str">
        <f t="shared" si="59"/>
        <v/>
      </c>
      <c r="V575" s="28"/>
      <c r="W575" s="53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1"/>
      <c r="R576" s="49"/>
      <c r="S576" s="49"/>
      <c r="T576" s="49"/>
      <c r="U576" s="52" t="str">
        <f t="shared" si="59"/>
        <v/>
      </c>
      <c r="V576" s="28"/>
      <c r="W576" s="53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1"/>
      <c r="R577" s="49"/>
      <c r="S577" s="49"/>
      <c r="T577" s="49"/>
      <c r="U577" s="52" t="str">
        <f t="shared" si="59"/>
        <v/>
      </c>
      <c r="V577" s="28"/>
      <c r="W577" s="53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1"/>
      <c r="R578" s="49"/>
      <c r="S578" s="49"/>
      <c r="T578" s="49"/>
      <c r="U578" s="52" t="str">
        <f t="shared" si="59"/>
        <v/>
      </c>
      <c r="V578" s="28"/>
      <c r="W578" s="53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1"/>
      <c r="R579" s="49"/>
      <c r="S579" s="49"/>
      <c r="T579" s="49"/>
      <c r="U579" s="52" t="str">
        <f t="shared" si="59"/>
        <v/>
      </c>
      <c r="V579" s="28"/>
      <c r="W579" s="53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1"/>
      <c r="R580" s="49"/>
      <c r="S580" s="49"/>
      <c r="T580" s="49"/>
      <c r="U580" s="52" t="str">
        <f t="shared" si="59"/>
        <v/>
      </c>
      <c r="V580" s="28"/>
      <c r="W580" s="53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1"/>
      <c r="R581" s="49"/>
      <c r="S581" s="49"/>
      <c r="T581" s="49"/>
      <c r="U581" s="52" t="str">
        <f t="shared" si="59"/>
        <v/>
      </c>
      <c r="V581" s="28"/>
      <c r="W581" s="53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1"/>
      <c r="R582" s="49"/>
      <c r="S582" s="49"/>
      <c r="T582" s="49"/>
      <c r="U582" s="52" t="str">
        <f t="shared" ref="U582:U645" si="66">IF(AND(ISBLANK(R582),ISBLANK(S582),ISBLANK(T582)),"",R582-(S582+T582))</f>
        <v/>
      </c>
      <c r="V582" s="28"/>
      <c r="W582" s="53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1"/>
      <c r="R583" s="49"/>
      <c r="S583" s="49"/>
      <c r="T583" s="49"/>
      <c r="U583" s="52" t="str">
        <f t="shared" si="66"/>
        <v/>
      </c>
      <c r="V583" s="28"/>
      <c r="W583" s="53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1"/>
      <c r="R584" s="49"/>
      <c r="S584" s="49"/>
      <c r="T584" s="49"/>
      <c r="U584" s="52" t="str">
        <f t="shared" si="66"/>
        <v/>
      </c>
      <c r="V584" s="28"/>
      <c r="W584" s="53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1"/>
      <c r="R585" s="49"/>
      <c r="S585" s="49"/>
      <c r="T585" s="49"/>
      <c r="U585" s="52" t="str">
        <f t="shared" si="66"/>
        <v/>
      </c>
      <c r="V585" s="28"/>
      <c r="W585" s="53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1"/>
      <c r="R586" s="49"/>
      <c r="S586" s="49"/>
      <c r="T586" s="49"/>
      <c r="U586" s="52" t="str">
        <f t="shared" si="66"/>
        <v/>
      </c>
      <c r="V586" s="28"/>
      <c r="W586" s="53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1"/>
      <c r="R587" s="49"/>
      <c r="S587" s="49"/>
      <c r="T587" s="49"/>
      <c r="U587" s="52" t="str">
        <f t="shared" si="66"/>
        <v/>
      </c>
      <c r="V587" s="28"/>
      <c r="W587" s="53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1"/>
      <c r="R588" s="49"/>
      <c r="S588" s="49"/>
      <c r="T588" s="49"/>
      <c r="U588" s="52" t="str">
        <f t="shared" si="66"/>
        <v/>
      </c>
      <c r="V588" s="28"/>
      <c r="W588" s="53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1"/>
      <c r="R589" s="49"/>
      <c r="S589" s="49"/>
      <c r="T589" s="49"/>
      <c r="U589" s="52" t="str">
        <f t="shared" si="66"/>
        <v/>
      </c>
      <c r="V589" s="28"/>
      <c r="W589" s="53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1"/>
      <c r="R590" s="49"/>
      <c r="S590" s="49"/>
      <c r="T590" s="49"/>
      <c r="U590" s="52" t="str">
        <f t="shared" si="66"/>
        <v/>
      </c>
      <c r="V590" s="28"/>
      <c r="W590" s="53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1"/>
      <c r="R591" s="49"/>
      <c r="S591" s="49"/>
      <c r="T591" s="49"/>
      <c r="U591" s="52" t="str">
        <f t="shared" si="66"/>
        <v/>
      </c>
      <c r="V591" s="28"/>
      <c r="W591" s="53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1"/>
      <c r="R592" s="49"/>
      <c r="S592" s="49"/>
      <c r="T592" s="49"/>
      <c r="U592" s="52" t="str">
        <f t="shared" si="66"/>
        <v/>
      </c>
      <c r="V592" s="28"/>
      <c r="W592" s="53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1"/>
      <c r="R593" s="49"/>
      <c r="S593" s="49"/>
      <c r="T593" s="49"/>
      <c r="U593" s="52" t="str">
        <f t="shared" si="66"/>
        <v/>
      </c>
      <c r="V593" s="28"/>
      <c r="W593" s="53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1"/>
      <c r="R594" s="49"/>
      <c r="S594" s="49"/>
      <c r="T594" s="49"/>
      <c r="U594" s="52" t="str">
        <f t="shared" si="66"/>
        <v/>
      </c>
      <c r="V594" s="28"/>
      <c r="W594" s="53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1"/>
      <c r="R595" s="49"/>
      <c r="S595" s="49"/>
      <c r="T595" s="49"/>
      <c r="U595" s="52" t="str">
        <f t="shared" si="66"/>
        <v/>
      </c>
      <c r="V595" s="28"/>
      <c r="W595" s="53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1"/>
      <c r="R596" s="49"/>
      <c r="S596" s="49"/>
      <c r="T596" s="49"/>
      <c r="U596" s="52" t="str">
        <f t="shared" si="66"/>
        <v/>
      </c>
      <c r="V596" s="28"/>
      <c r="W596" s="53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1"/>
      <c r="R597" s="49"/>
      <c r="S597" s="49"/>
      <c r="T597" s="49"/>
      <c r="U597" s="52" t="str">
        <f t="shared" si="66"/>
        <v/>
      </c>
      <c r="V597" s="28"/>
      <c r="W597" s="53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1"/>
      <c r="R598" s="49"/>
      <c r="S598" s="49"/>
      <c r="T598" s="49"/>
      <c r="U598" s="52" t="str">
        <f t="shared" si="66"/>
        <v/>
      </c>
      <c r="V598" s="28"/>
      <c r="W598" s="53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1"/>
      <c r="R599" s="49"/>
      <c r="S599" s="49"/>
      <c r="T599" s="49"/>
      <c r="U599" s="52" t="str">
        <f t="shared" si="66"/>
        <v/>
      </c>
      <c r="V599" s="28"/>
      <c r="W599" s="53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1"/>
      <c r="R600" s="49"/>
      <c r="S600" s="49"/>
      <c r="T600" s="49"/>
      <c r="U600" s="52" t="str">
        <f t="shared" si="66"/>
        <v/>
      </c>
      <c r="V600" s="28"/>
      <c r="W600" s="53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1"/>
      <c r="R601" s="49"/>
      <c r="S601" s="49"/>
      <c r="T601" s="49"/>
      <c r="U601" s="52" t="str">
        <f t="shared" si="66"/>
        <v/>
      </c>
      <c r="V601" s="28"/>
      <c r="W601" s="53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1"/>
      <c r="R602" s="49"/>
      <c r="S602" s="49"/>
      <c r="T602" s="49"/>
      <c r="U602" s="52" t="str">
        <f t="shared" si="66"/>
        <v/>
      </c>
      <c r="V602" s="28"/>
      <c r="W602" s="53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1"/>
      <c r="R603" s="49"/>
      <c r="S603" s="49"/>
      <c r="T603" s="49"/>
      <c r="U603" s="52" t="str">
        <f t="shared" si="66"/>
        <v/>
      </c>
      <c r="V603" s="28"/>
      <c r="W603" s="53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1"/>
      <c r="R604" s="49"/>
      <c r="S604" s="49"/>
      <c r="T604" s="49"/>
      <c r="U604" s="52" t="str">
        <f t="shared" si="66"/>
        <v/>
      </c>
      <c r="V604" s="28"/>
      <c r="W604" s="53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1"/>
      <c r="R605" s="49"/>
      <c r="S605" s="49"/>
      <c r="T605" s="49"/>
      <c r="U605" s="52" t="str">
        <f t="shared" si="66"/>
        <v/>
      </c>
      <c r="V605" s="28"/>
      <c r="W605" s="53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1"/>
      <c r="R606" s="49"/>
      <c r="S606" s="49"/>
      <c r="T606" s="49"/>
      <c r="U606" s="52" t="str">
        <f t="shared" si="66"/>
        <v/>
      </c>
      <c r="V606" s="28"/>
      <c r="W606" s="53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1"/>
      <c r="R607" s="49"/>
      <c r="S607" s="49"/>
      <c r="T607" s="49"/>
      <c r="U607" s="52" t="str">
        <f t="shared" si="66"/>
        <v/>
      </c>
      <c r="V607" s="28"/>
      <c r="W607" s="53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1"/>
      <c r="R608" s="49"/>
      <c r="S608" s="49"/>
      <c r="T608" s="49"/>
      <c r="U608" s="52" t="str">
        <f t="shared" si="66"/>
        <v/>
      </c>
      <c r="V608" s="28"/>
      <c r="W608" s="53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1"/>
      <c r="R609" s="49"/>
      <c r="S609" s="49"/>
      <c r="T609" s="49"/>
      <c r="U609" s="52" t="str">
        <f t="shared" si="66"/>
        <v/>
      </c>
      <c r="V609" s="28"/>
      <c r="W609" s="53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1"/>
      <c r="R610" s="49"/>
      <c r="S610" s="49"/>
      <c r="T610" s="49"/>
      <c r="U610" s="52" t="str">
        <f t="shared" si="66"/>
        <v/>
      </c>
      <c r="V610" s="28"/>
      <c r="W610" s="53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1"/>
      <c r="R611" s="49"/>
      <c r="S611" s="49"/>
      <c r="T611" s="49"/>
      <c r="U611" s="52" t="str">
        <f t="shared" si="66"/>
        <v/>
      </c>
      <c r="V611" s="28"/>
      <c r="W611" s="53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1"/>
      <c r="R612" s="49"/>
      <c r="S612" s="49"/>
      <c r="T612" s="49"/>
      <c r="U612" s="52" t="str">
        <f t="shared" si="66"/>
        <v/>
      </c>
      <c r="V612" s="28"/>
      <c r="W612" s="53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1"/>
      <c r="R613" s="49"/>
      <c r="S613" s="49"/>
      <c r="T613" s="49"/>
      <c r="U613" s="52" t="str">
        <f t="shared" si="66"/>
        <v/>
      </c>
      <c r="V613" s="28"/>
      <c r="W613" s="53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1"/>
      <c r="R614" s="49"/>
      <c r="S614" s="49"/>
      <c r="T614" s="49"/>
      <c r="U614" s="52" t="str">
        <f t="shared" si="66"/>
        <v/>
      </c>
      <c r="V614" s="28"/>
      <c r="W614" s="53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1"/>
      <c r="R615" s="49"/>
      <c r="S615" s="49"/>
      <c r="T615" s="49"/>
      <c r="U615" s="52" t="str">
        <f t="shared" si="66"/>
        <v/>
      </c>
      <c r="V615" s="28"/>
      <c r="W615" s="53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1"/>
      <c r="R616" s="49"/>
      <c r="S616" s="49"/>
      <c r="T616" s="49"/>
      <c r="U616" s="52" t="str">
        <f t="shared" si="66"/>
        <v/>
      </c>
      <c r="V616" s="28"/>
      <c r="W616" s="53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1"/>
      <c r="R617" s="49"/>
      <c r="S617" s="49"/>
      <c r="T617" s="49"/>
      <c r="U617" s="52" t="str">
        <f t="shared" si="66"/>
        <v/>
      </c>
      <c r="V617" s="28"/>
      <c r="W617" s="53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1"/>
      <c r="R618" s="49"/>
      <c r="S618" s="49"/>
      <c r="T618" s="49"/>
      <c r="U618" s="52" t="str">
        <f t="shared" si="66"/>
        <v/>
      </c>
      <c r="V618" s="28"/>
      <c r="W618" s="53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1"/>
      <c r="R619" s="49"/>
      <c r="S619" s="49"/>
      <c r="T619" s="49"/>
      <c r="U619" s="52" t="str">
        <f t="shared" si="66"/>
        <v/>
      </c>
      <c r="V619" s="28"/>
      <c r="W619" s="53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1"/>
      <c r="R620" s="49"/>
      <c r="S620" s="49"/>
      <c r="T620" s="49"/>
      <c r="U620" s="52" t="str">
        <f t="shared" si="66"/>
        <v/>
      </c>
      <c r="V620" s="28"/>
      <c r="W620" s="53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1"/>
      <c r="R621" s="49"/>
      <c r="S621" s="49"/>
      <c r="T621" s="49"/>
      <c r="U621" s="52" t="str">
        <f t="shared" si="66"/>
        <v/>
      </c>
      <c r="V621" s="28"/>
      <c r="W621" s="53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1"/>
      <c r="R622" s="49"/>
      <c r="S622" s="49"/>
      <c r="T622" s="49"/>
      <c r="U622" s="52" t="str">
        <f t="shared" si="66"/>
        <v/>
      </c>
      <c r="V622" s="28"/>
      <c r="W622" s="53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1"/>
      <c r="R623" s="49"/>
      <c r="S623" s="49"/>
      <c r="T623" s="49"/>
      <c r="U623" s="52" t="str">
        <f t="shared" si="66"/>
        <v/>
      </c>
      <c r="V623" s="28"/>
      <c r="W623" s="53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1"/>
      <c r="R624" s="49"/>
      <c r="S624" s="49"/>
      <c r="T624" s="49"/>
      <c r="U624" s="52" t="str">
        <f t="shared" si="66"/>
        <v/>
      </c>
      <c r="V624" s="28"/>
      <c r="W624" s="53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1"/>
      <c r="R625" s="49"/>
      <c r="S625" s="49"/>
      <c r="T625" s="49"/>
      <c r="U625" s="52" t="str">
        <f t="shared" si="66"/>
        <v/>
      </c>
      <c r="V625" s="28"/>
      <c r="W625" s="53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1"/>
      <c r="R626" s="49"/>
      <c r="S626" s="49"/>
      <c r="T626" s="49"/>
      <c r="U626" s="52" t="str">
        <f t="shared" si="66"/>
        <v/>
      </c>
      <c r="V626" s="28"/>
      <c r="W626" s="53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1"/>
      <c r="R627" s="49"/>
      <c r="S627" s="49"/>
      <c r="T627" s="49"/>
      <c r="U627" s="52" t="str">
        <f t="shared" si="66"/>
        <v/>
      </c>
      <c r="V627" s="28"/>
      <c r="W627" s="53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1"/>
      <c r="R628" s="49"/>
      <c r="S628" s="49"/>
      <c r="T628" s="49"/>
      <c r="U628" s="52" t="str">
        <f t="shared" si="66"/>
        <v/>
      </c>
      <c r="V628" s="28"/>
      <c r="W628" s="53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1"/>
      <c r="R629" s="49"/>
      <c r="S629" s="49"/>
      <c r="T629" s="49"/>
      <c r="U629" s="52" t="str">
        <f t="shared" si="66"/>
        <v/>
      </c>
      <c r="V629" s="28"/>
      <c r="W629" s="53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1"/>
      <c r="R630" s="49"/>
      <c r="S630" s="49"/>
      <c r="T630" s="49"/>
      <c r="U630" s="52" t="str">
        <f t="shared" si="66"/>
        <v/>
      </c>
      <c r="V630" s="28"/>
      <c r="W630" s="53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1"/>
      <c r="R631" s="49"/>
      <c r="S631" s="49"/>
      <c r="T631" s="49"/>
      <c r="U631" s="52" t="str">
        <f t="shared" si="66"/>
        <v/>
      </c>
      <c r="V631" s="28"/>
      <c r="W631" s="53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1"/>
      <c r="R632" s="49"/>
      <c r="S632" s="49"/>
      <c r="T632" s="49"/>
      <c r="U632" s="52" t="str">
        <f t="shared" si="66"/>
        <v/>
      </c>
      <c r="V632" s="28"/>
      <c r="W632" s="53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1"/>
      <c r="R633" s="49"/>
      <c r="S633" s="49"/>
      <c r="T633" s="49"/>
      <c r="U633" s="52" t="str">
        <f t="shared" si="66"/>
        <v/>
      </c>
      <c r="V633" s="28"/>
      <c r="W633" s="53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1"/>
      <c r="R634" s="49"/>
      <c r="S634" s="49"/>
      <c r="T634" s="49"/>
      <c r="U634" s="52" t="str">
        <f t="shared" si="66"/>
        <v/>
      </c>
      <c r="V634" s="28"/>
      <c r="W634" s="53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1"/>
      <c r="R635" s="49"/>
      <c r="S635" s="49"/>
      <c r="T635" s="49"/>
      <c r="U635" s="52" t="str">
        <f t="shared" si="66"/>
        <v/>
      </c>
      <c r="V635" s="28"/>
      <c r="W635" s="53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1"/>
      <c r="R636" s="49"/>
      <c r="S636" s="49"/>
      <c r="T636" s="49"/>
      <c r="U636" s="52" t="str">
        <f t="shared" si="66"/>
        <v/>
      </c>
      <c r="V636" s="28"/>
      <c r="W636" s="53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1"/>
      <c r="R637" s="49"/>
      <c r="S637" s="49"/>
      <c r="T637" s="49"/>
      <c r="U637" s="52" t="str">
        <f t="shared" si="66"/>
        <v/>
      </c>
      <c r="V637" s="28"/>
      <c r="W637" s="53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1"/>
      <c r="R638" s="49"/>
      <c r="S638" s="49"/>
      <c r="T638" s="49"/>
      <c r="U638" s="52" t="str">
        <f t="shared" si="66"/>
        <v/>
      </c>
      <c r="V638" s="28"/>
      <c r="W638" s="53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1"/>
      <c r="R639" s="49"/>
      <c r="S639" s="49"/>
      <c r="T639" s="49"/>
      <c r="U639" s="52" t="str">
        <f t="shared" si="66"/>
        <v/>
      </c>
      <c r="V639" s="28"/>
      <c r="W639" s="53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1"/>
      <c r="R640" s="49"/>
      <c r="S640" s="49"/>
      <c r="T640" s="49"/>
      <c r="U640" s="52" t="str">
        <f t="shared" si="66"/>
        <v/>
      </c>
      <c r="V640" s="28"/>
      <c r="W640" s="53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1"/>
      <c r="R641" s="49"/>
      <c r="S641" s="49"/>
      <c r="T641" s="49"/>
      <c r="U641" s="52" t="str">
        <f t="shared" si="66"/>
        <v/>
      </c>
      <c r="V641" s="28"/>
      <c r="W641" s="53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1"/>
      <c r="R642" s="49"/>
      <c r="S642" s="49"/>
      <c r="T642" s="49"/>
      <c r="U642" s="52" t="str">
        <f t="shared" si="66"/>
        <v/>
      </c>
      <c r="V642" s="28"/>
      <c r="W642" s="53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1"/>
      <c r="R643" s="49"/>
      <c r="S643" s="49"/>
      <c r="T643" s="49"/>
      <c r="U643" s="52" t="str">
        <f t="shared" si="66"/>
        <v/>
      </c>
      <c r="V643" s="28"/>
      <c r="W643" s="53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1"/>
      <c r="R644" s="49"/>
      <c r="S644" s="49"/>
      <c r="T644" s="49"/>
      <c r="U644" s="52" t="str">
        <f t="shared" si="66"/>
        <v/>
      </c>
      <c r="V644" s="28"/>
      <c r="W644" s="53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1"/>
      <c r="R645" s="49"/>
      <c r="S645" s="49"/>
      <c r="T645" s="49"/>
      <c r="U645" s="52" t="str">
        <f t="shared" si="66"/>
        <v/>
      </c>
      <c r="V645" s="28"/>
      <c r="W645" s="53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1"/>
      <c r="R646" s="49"/>
      <c r="S646" s="49"/>
      <c r="T646" s="49"/>
      <c r="U646" s="52" t="str">
        <f t="shared" ref="U646:U709" si="73">IF(AND(ISBLANK(R646),ISBLANK(S646),ISBLANK(T646)),"",R646-(S646+T646))</f>
        <v/>
      </c>
      <c r="V646" s="28"/>
      <c r="W646" s="53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1"/>
      <c r="R647" s="49"/>
      <c r="S647" s="49"/>
      <c r="T647" s="49"/>
      <c r="U647" s="52" t="str">
        <f t="shared" si="73"/>
        <v/>
      </c>
      <c r="V647" s="28"/>
      <c r="W647" s="53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1"/>
      <c r="R648" s="49"/>
      <c r="S648" s="49"/>
      <c r="T648" s="49"/>
      <c r="U648" s="52" t="str">
        <f t="shared" si="73"/>
        <v/>
      </c>
      <c r="V648" s="28"/>
      <c r="W648" s="53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1"/>
      <c r="R649" s="49"/>
      <c r="S649" s="49"/>
      <c r="T649" s="49"/>
      <c r="U649" s="52" t="str">
        <f t="shared" si="73"/>
        <v/>
      </c>
      <c r="V649" s="28"/>
      <c r="W649" s="53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1"/>
      <c r="R650" s="49"/>
      <c r="S650" s="49"/>
      <c r="T650" s="49"/>
      <c r="U650" s="52" t="str">
        <f t="shared" si="73"/>
        <v/>
      </c>
      <c r="V650" s="28"/>
      <c r="W650" s="53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1"/>
      <c r="R651" s="49"/>
      <c r="S651" s="49"/>
      <c r="T651" s="49"/>
      <c r="U651" s="52" t="str">
        <f t="shared" si="73"/>
        <v/>
      </c>
      <c r="V651" s="28"/>
      <c r="W651" s="53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1"/>
      <c r="R652" s="49"/>
      <c r="S652" s="49"/>
      <c r="T652" s="49"/>
      <c r="U652" s="52" t="str">
        <f t="shared" si="73"/>
        <v/>
      </c>
      <c r="V652" s="28"/>
      <c r="W652" s="53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1"/>
      <c r="R653" s="49"/>
      <c r="S653" s="49"/>
      <c r="T653" s="49"/>
      <c r="U653" s="52" t="str">
        <f t="shared" si="73"/>
        <v/>
      </c>
      <c r="V653" s="28"/>
      <c r="W653" s="53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1"/>
      <c r="R654" s="49"/>
      <c r="S654" s="49"/>
      <c r="T654" s="49"/>
      <c r="U654" s="52" t="str">
        <f t="shared" si="73"/>
        <v/>
      </c>
      <c r="V654" s="28"/>
      <c r="W654" s="53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1"/>
      <c r="R655" s="49"/>
      <c r="S655" s="49"/>
      <c r="T655" s="49"/>
      <c r="U655" s="52" t="str">
        <f t="shared" si="73"/>
        <v/>
      </c>
      <c r="V655" s="28"/>
      <c r="W655" s="53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1"/>
      <c r="R656" s="49"/>
      <c r="S656" s="49"/>
      <c r="T656" s="49"/>
      <c r="U656" s="52" t="str">
        <f t="shared" si="73"/>
        <v/>
      </c>
      <c r="V656" s="28"/>
      <c r="W656" s="53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1"/>
      <c r="R657" s="49"/>
      <c r="S657" s="49"/>
      <c r="T657" s="49"/>
      <c r="U657" s="52" t="str">
        <f t="shared" si="73"/>
        <v/>
      </c>
      <c r="V657" s="28"/>
      <c r="W657" s="53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1"/>
      <c r="R658" s="49"/>
      <c r="S658" s="49"/>
      <c r="T658" s="49"/>
      <c r="U658" s="52" t="str">
        <f t="shared" si="73"/>
        <v/>
      </c>
      <c r="V658" s="28"/>
      <c r="W658" s="53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1"/>
      <c r="R659" s="49"/>
      <c r="S659" s="49"/>
      <c r="T659" s="49"/>
      <c r="U659" s="52" t="str">
        <f t="shared" si="73"/>
        <v/>
      </c>
      <c r="V659" s="28"/>
      <c r="W659" s="53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1"/>
      <c r="R660" s="49"/>
      <c r="S660" s="49"/>
      <c r="T660" s="49"/>
      <c r="U660" s="52" t="str">
        <f t="shared" si="73"/>
        <v/>
      </c>
      <c r="V660" s="28"/>
      <c r="W660" s="53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1"/>
      <c r="R661" s="49"/>
      <c r="S661" s="49"/>
      <c r="T661" s="49"/>
      <c r="U661" s="52" t="str">
        <f t="shared" si="73"/>
        <v/>
      </c>
      <c r="V661" s="28"/>
      <c r="W661" s="53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1"/>
      <c r="R662" s="49"/>
      <c r="S662" s="49"/>
      <c r="T662" s="49"/>
      <c r="U662" s="52" t="str">
        <f t="shared" si="73"/>
        <v/>
      </c>
      <c r="V662" s="28"/>
      <c r="W662" s="53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1"/>
      <c r="R663" s="49"/>
      <c r="S663" s="49"/>
      <c r="T663" s="49"/>
      <c r="U663" s="52" t="str">
        <f t="shared" si="73"/>
        <v/>
      </c>
      <c r="V663" s="28"/>
      <c r="W663" s="53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1"/>
      <c r="R664" s="49"/>
      <c r="S664" s="49"/>
      <c r="T664" s="49"/>
      <c r="U664" s="52" t="str">
        <f t="shared" si="73"/>
        <v/>
      </c>
      <c r="V664" s="28"/>
      <c r="W664" s="53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1"/>
      <c r="R665" s="49"/>
      <c r="S665" s="49"/>
      <c r="T665" s="49"/>
      <c r="U665" s="52" t="str">
        <f t="shared" si="73"/>
        <v/>
      </c>
      <c r="V665" s="28"/>
      <c r="W665" s="53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1"/>
      <c r="R666" s="49"/>
      <c r="S666" s="49"/>
      <c r="T666" s="49"/>
      <c r="U666" s="52" t="str">
        <f t="shared" si="73"/>
        <v/>
      </c>
      <c r="V666" s="28"/>
      <c r="W666" s="53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1"/>
      <c r="R667" s="49"/>
      <c r="S667" s="49"/>
      <c r="T667" s="49"/>
      <c r="U667" s="52" t="str">
        <f t="shared" si="73"/>
        <v/>
      </c>
      <c r="V667" s="28"/>
      <c r="W667" s="53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1"/>
      <c r="R668" s="49"/>
      <c r="S668" s="49"/>
      <c r="T668" s="49"/>
      <c r="U668" s="52" t="str">
        <f t="shared" si="73"/>
        <v/>
      </c>
      <c r="V668" s="28"/>
      <c r="W668" s="53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1"/>
      <c r="R669" s="49"/>
      <c r="S669" s="49"/>
      <c r="T669" s="49"/>
      <c r="U669" s="52" t="str">
        <f t="shared" si="73"/>
        <v/>
      </c>
      <c r="V669" s="28"/>
      <c r="W669" s="53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1"/>
      <c r="R670" s="49"/>
      <c r="S670" s="49"/>
      <c r="T670" s="49"/>
      <c r="U670" s="52" t="str">
        <f t="shared" si="73"/>
        <v/>
      </c>
      <c r="V670" s="28"/>
      <c r="W670" s="53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1"/>
      <c r="R671" s="49"/>
      <c r="S671" s="49"/>
      <c r="T671" s="49"/>
      <c r="U671" s="52" t="str">
        <f t="shared" si="73"/>
        <v/>
      </c>
      <c r="V671" s="28"/>
      <c r="W671" s="53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1"/>
      <c r="R672" s="49"/>
      <c r="S672" s="49"/>
      <c r="T672" s="49"/>
      <c r="U672" s="52" t="str">
        <f t="shared" si="73"/>
        <v/>
      </c>
      <c r="V672" s="28"/>
      <c r="W672" s="53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1"/>
      <c r="R673" s="49"/>
      <c r="S673" s="49"/>
      <c r="T673" s="49"/>
      <c r="U673" s="52" t="str">
        <f t="shared" si="73"/>
        <v/>
      </c>
      <c r="V673" s="28"/>
      <c r="W673" s="53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1"/>
      <c r="R674" s="49"/>
      <c r="S674" s="49"/>
      <c r="T674" s="49"/>
      <c r="U674" s="52" t="str">
        <f t="shared" si="73"/>
        <v/>
      </c>
      <c r="V674" s="28"/>
      <c r="W674" s="53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1"/>
      <c r="R675" s="49"/>
      <c r="S675" s="49"/>
      <c r="T675" s="49"/>
      <c r="U675" s="52" t="str">
        <f t="shared" si="73"/>
        <v/>
      </c>
      <c r="V675" s="28"/>
      <c r="W675" s="53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1"/>
      <c r="R676" s="49"/>
      <c r="S676" s="49"/>
      <c r="T676" s="49"/>
      <c r="U676" s="52" t="str">
        <f t="shared" si="73"/>
        <v/>
      </c>
      <c r="V676" s="28"/>
      <c r="W676" s="53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1"/>
      <c r="R677" s="49"/>
      <c r="S677" s="49"/>
      <c r="T677" s="49"/>
      <c r="U677" s="52" t="str">
        <f t="shared" si="73"/>
        <v/>
      </c>
      <c r="V677" s="28"/>
      <c r="W677" s="53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1"/>
      <c r="R678" s="49"/>
      <c r="S678" s="49"/>
      <c r="T678" s="49"/>
      <c r="U678" s="52" t="str">
        <f t="shared" si="73"/>
        <v/>
      </c>
      <c r="V678" s="28"/>
      <c r="W678" s="53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1"/>
      <c r="R679" s="49"/>
      <c r="S679" s="49"/>
      <c r="T679" s="49"/>
      <c r="U679" s="52" t="str">
        <f t="shared" si="73"/>
        <v/>
      </c>
      <c r="V679" s="28"/>
      <c r="W679" s="53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1"/>
      <c r="R680" s="49"/>
      <c r="S680" s="49"/>
      <c r="T680" s="49"/>
      <c r="U680" s="52" t="str">
        <f t="shared" si="73"/>
        <v/>
      </c>
      <c r="V680" s="28"/>
      <c r="W680" s="53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1"/>
      <c r="R681" s="49"/>
      <c r="S681" s="49"/>
      <c r="T681" s="49"/>
      <c r="U681" s="52" t="str">
        <f t="shared" si="73"/>
        <v/>
      </c>
      <c r="V681" s="28"/>
      <c r="W681" s="53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1"/>
      <c r="R682" s="49"/>
      <c r="S682" s="49"/>
      <c r="T682" s="49"/>
      <c r="U682" s="52" t="str">
        <f t="shared" si="73"/>
        <v/>
      </c>
      <c r="V682" s="28"/>
      <c r="W682" s="53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1"/>
      <c r="R683" s="49"/>
      <c r="S683" s="49"/>
      <c r="T683" s="49"/>
      <c r="U683" s="52" t="str">
        <f t="shared" si="73"/>
        <v/>
      </c>
      <c r="V683" s="28"/>
      <c r="W683" s="53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1"/>
      <c r="R684" s="49"/>
      <c r="S684" s="49"/>
      <c r="T684" s="49"/>
      <c r="U684" s="52" t="str">
        <f t="shared" si="73"/>
        <v/>
      </c>
      <c r="V684" s="28"/>
      <c r="W684" s="53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1"/>
      <c r="R685" s="49"/>
      <c r="S685" s="49"/>
      <c r="T685" s="49"/>
      <c r="U685" s="52" t="str">
        <f t="shared" si="73"/>
        <v/>
      </c>
      <c r="V685" s="28"/>
      <c r="W685" s="53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1"/>
      <c r="R686" s="49"/>
      <c r="S686" s="49"/>
      <c r="T686" s="49"/>
      <c r="U686" s="52" t="str">
        <f t="shared" si="73"/>
        <v/>
      </c>
      <c r="V686" s="28"/>
      <c r="W686" s="53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1"/>
      <c r="R687" s="49"/>
      <c r="S687" s="49"/>
      <c r="T687" s="49"/>
      <c r="U687" s="52" t="str">
        <f t="shared" si="73"/>
        <v/>
      </c>
      <c r="V687" s="28"/>
      <c r="W687" s="53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1"/>
      <c r="R688" s="49"/>
      <c r="S688" s="49"/>
      <c r="T688" s="49"/>
      <c r="U688" s="52" t="str">
        <f t="shared" si="73"/>
        <v/>
      </c>
      <c r="V688" s="28"/>
      <c r="W688" s="53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1"/>
      <c r="R689" s="49"/>
      <c r="S689" s="49"/>
      <c r="T689" s="49"/>
      <c r="U689" s="52" t="str">
        <f t="shared" si="73"/>
        <v/>
      </c>
      <c r="V689" s="28"/>
      <c r="W689" s="53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1"/>
      <c r="R690" s="49"/>
      <c r="S690" s="49"/>
      <c r="T690" s="49"/>
      <c r="U690" s="52" t="str">
        <f t="shared" si="73"/>
        <v/>
      </c>
      <c r="V690" s="28"/>
      <c r="W690" s="53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1"/>
      <c r="R691" s="49"/>
      <c r="S691" s="49"/>
      <c r="T691" s="49"/>
      <c r="U691" s="52" t="str">
        <f t="shared" si="73"/>
        <v/>
      </c>
      <c r="V691" s="28"/>
      <c r="W691" s="53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1"/>
      <c r="R692" s="49"/>
      <c r="S692" s="49"/>
      <c r="T692" s="49"/>
      <c r="U692" s="52" t="str">
        <f t="shared" si="73"/>
        <v/>
      </c>
      <c r="V692" s="28"/>
      <c r="W692" s="53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1"/>
      <c r="R693" s="49"/>
      <c r="S693" s="49"/>
      <c r="T693" s="49"/>
      <c r="U693" s="52" t="str">
        <f t="shared" si="73"/>
        <v/>
      </c>
      <c r="V693" s="28"/>
      <c r="W693" s="53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1"/>
      <c r="R694" s="49"/>
      <c r="S694" s="49"/>
      <c r="T694" s="49"/>
      <c r="U694" s="52" t="str">
        <f t="shared" si="73"/>
        <v/>
      </c>
      <c r="V694" s="28"/>
      <c r="W694" s="53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1"/>
      <c r="R695" s="49"/>
      <c r="S695" s="49"/>
      <c r="T695" s="49"/>
      <c r="U695" s="52" t="str">
        <f t="shared" si="73"/>
        <v/>
      </c>
      <c r="V695" s="28"/>
      <c r="W695" s="53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1"/>
      <c r="R696" s="49"/>
      <c r="S696" s="49"/>
      <c r="T696" s="49"/>
      <c r="U696" s="52" t="str">
        <f t="shared" si="73"/>
        <v/>
      </c>
      <c r="V696" s="28"/>
      <c r="W696" s="53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1"/>
      <c r="R697" s="49"/>
      <c r="S697" s="49"/>
      <c r="T697" s="49"/>
      <c r="U697" s="52" t="str">
        <f t="shared" si="73"/>
        <v/>
      </c>
      <c r="V697" s="28"/>
      <c r="W697" s="53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1"/>
      <c r="R698" s="49"/>
      <c r="S698" s="49"/>
      <c r="T698" s="49"/>
      <c r="U698" s="52" t="str">
        <f t="shared" si="73"/>
        <v/>
      </c>
      <c r="V698" s="28"/>
      <c r="W698" s="53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1"/>
      <c r="R699" s="49"/>
      <c r="S699" s="49"/>
      <c r="T699" s="49"/>
      <c r="U699" s="52" t="str">
        <f t="shared" si="73"/>
        <v/>
      </c>
      <c r="V699" s="28"/>
      <c r="W699" s="53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1"/>
      <c r="R700" s="49"/>
      <c r="S700" s="49"/>
      <c r="T700" s="49"/>
      <c r="U700" s="52" t="str">
        <f t="shared" si="73"/>
        <v/>
      </c>
      <c r="V700" s="28"/>
      <c r="W700" s="53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1"/>
      <c r="R701" s="49"/>
      <c r="S701" s="49"/>
      <c r="T701" s="49"/>
      <c r="U701" s="52" t="str">
        <f t="shared" si="73"/>
        <v/>
      </c>
      <c r="V701" s="28"/>
      <c r="W701" s="53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1"/>
      <c r="R702" s="49"/>
      <c r="S702" s="49"/>
      <c r="T702" s="49"/>
      <c r="U702" s="52" t="str">
        <f t="shared" si="73"/>
        <v/>
      </c>
      <c r="V702" s="28"/>
      <c r="W702" s="53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1"/>
      <c r="R703" s="49"/>
      <c r="S703" s="49"/>
      <c r="T703" s="49"/>
      <c r="U703" s="52" t="str">
        <f t="shared" si="73"/>
        <v/>
      </c>
      <c r="V703" s="28"/>
      <c r="W703" s="53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1"/>
      <c r="R704" s="49"/>
      <c r="S704" s="49"/>
      <c r="T704" s="49"/>
      <c r="U704" s="52" t="str">
        <f t="shared" si="73"/>
        <v/>
      </c>
      <c r="V704" s="28"/>
      <c r="W704" s="53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1"/>
      <c r="R705" s="49"/>
      <c r="S705" s="49"/>
      <c r="T705" s="49"/>
      <c r="U705" s="52" t="str">
        <f t="shared" si="73"/>
        <v/>
      </c>
      <c r="V705" s="28"/>
      <c r="W705" s="53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1"/>
      <c r="R706" s="49"/>
      <c r="S706" s="49"/>
      <c r="T706" s="49"/>
      <c r="U706" s="52" t="str">
        <f t="shared" si="73"/>
        <v/>
      </c>
      <c r="V706" s="28"/>
      <c r="W706" s="53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1"/>
      <c r="R707" s="49"/>
      <c r="S707" s="49"/>
      <c r="T707" s="49"/>
      <c r="U707" s="52" t="str">
        <f t="shared" si="73"/>
        <v/>
      </c>
      <c r="V707" s="28"/>
      <c r="W707" s="53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1"/>
      <c r="R708" s="49"/>
      <c r="S708" s="49"/>
      <c r="T708" s="49"/>
      <c r="U708" s="52" t="str">
        <f t="shared" si="73"/>
        <v/>
      </c>
      <c r="V708" s="28"/>
      <c r="W708" s="53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1"/>
      <c r="R709" s="49"/>
      <c r="S709" s="49"/>
      <c r="T709" s="49"/>
      <c r="U709" s="52" t="str">
        <f t="shared" si="73"/>
        <v/>
      </c>
      <c r="V709" s="28"/>
      <c r="W709" s="53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1"/>
      <c r="R710" s="49"/>
      <c r="S710" s="49"/>
      <c r="T710" s="49"/>
      <c r="U710" s="52" t="str">
        <f t="shared" ref="U710:U773" si="80">IF(AND(ISBLANK(R710),ISBLANK(S710),ISBLANK(T710)),"",R710-(S710+T710))</f>
        <v/>
      </c>
      <c r="V710" s="28"/>
      <c r="W710" s="53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1"/>
      <c r="R711" s="49"/>
      <c r="S711" s="49"/>
      <c r="T711" s="49"/>
      <c r="U711" s="52" t="str">
        <f t="shared" si="80"/>
        <v/>
      </c>
      <c r="V711" s="28"/>
      <c r="W711" s="53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1"/>
      <c r="R712" s="49"/>
      <c r="S712" s="49"/>
      <c r="T712" s="49"/>
      <c r="U712" s="52" t="str">
        <f t="shared" si="80"/>
        <v/>
      </c>
      <c r="V712" s="28"/>
      <c r="W712" s="53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1"/>
      <c r="R713" s="49"/>
      <c r="S713" s="49"/>
      <c r="T713" s="49"/>
      <c r="U713" s="52" t="str">
        <f t="shared" si="80"/>
        <v/>
      </c>
      <c r="V713" s="28"/>
      <c r="W713" s="53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1"/>
      <c r="R714" s="49"/>
      <c r="S714" s="49"/>
      <c r="T714" s="49"/>
      <c r="U714" s="52" t="str">
        <f t="shared" si="80"/>
        <v/>
      </c>
      <c r="V714" s="28"/>
      <c r="W714" s="53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1"/>
      <c r="R715" s="49"/>
      <c r="S715" s="49"/>
      <c r="T715" s="49"/>
      <c r="U715" s="52" t="str">
        <f t="shared" si="80"/>
        <v/>
      </c>
      <c r="V715" s="28"/>
      <c r="W715" s="53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1"/>
      <c r="R716" s="49"/>
      <c r="S716" s="49"/>
      <c r="T716" s="49"/>
      <c r="U716" s="52" t="str">
        <f t="shared" si="80"/>
        <v/>
      </c>
      <c r="V716" s="28"/>
      <c r="W716" s="53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1"/>
      <c r="R717" s="49"/>
      <c r="S717" s="49"/>
      <c r="T717" s="49"/>
      <c r="U717" s="52" t="str">
        <f t="shared" si="80"/>
        <v/>
      </c>
      <c r="V717" s="28"/>
      <c r="W717" s="53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1"/>
      <c r="R718" s="49"/>
      <c r="S718" s="49"/>
      <c r="T718" s="49"/>
      <c r="U718" s="52" t="str">
        <f t="shared" si="80"/>
        <v/>
      </c>
      <c r="V718" s="28"/>
      <c r="W718" s="53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1"/>
      <c r="R719" s="49"/>
      <c r="S719" s="49"/>
      <c r="T719" s="49"/>
      <c r="U719" s="52" t="str">
        <f t="shared" si="80"/>
        <v/>
      </c>
      <c r="V719" s="28"/>
      <c r="W719" s="53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1"/>
      <c r="R720" s="49"/>
      <c r="S720" s="49"/>
      <c r="T720" s="49"/>
      <c r="U720" s="52" t="str">
        <f t="shared" si="80"/>
        <v/>
      </c>
      <c r="V720" s="28"/>
      <c r="W720" s="53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1"/>
      <c r="R721" s="49"/>
      <c r="S721" s="49"/>
      <c r="T721" s="49"/>
      <c r="U721" s="52" t="str">
        <f t="shared" si="80"/>
        <v/>
      </c>
      <c r="V721" s="28"/>
      <c r="W721" s="53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1"/>
      <c r="R722" s="49"/>
      <c r="S722" s="49"/>
      <c r="T722" s="49"/>
      <c r="U722" s="52" t="str">
        <f t="shared" si="80"/>
        <v/>
      </c>
      <c r="V722" s="28"/>
      <c r="W722" s="53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1"/>
      <c r="R723" s="49"/>
      <c r="S723" s="49"/>
      <c r="T723" s="49"/>
      <c r="U723" s="52" t="str">
        <f t="shared" si="80"/>
        <v/>
      </c>
      <c r="V723" s="28"/>
      <c r="W723" s="53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1"/>
      <c r="R724" s="49"/>
      <c r="S724" s="49"/>
      <c r="T724" s="49"/>
      <c r="U724" s="52" t="str">
        <f t="shared" si="80"/>
        <v/>
      </c>
      <c r="V724" s="28"/>
      <c r="W724" s="53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1"/>
      <c r="R725" s="49"/>
      <c r="S725" s="49"/>
      <c r="T725" s="49"/>
      <c r="U725" s="52" t="str">
        <f t="shared" si="80"/>
        <v/>
      </c>
      <c r="V725" s="28"/>
      <c r="W725" s="53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1"/>
      <c r="R726" s="49"/>
      <c r="S726" s="49"/>
      <c r="T726" s="49"/>
      <c r="U726" s="52" t="str">
        <f t="shared" si="80"/>
        <v/>
      </c>
      <c r="V726" s="28"/>
      <c r="W726" s="53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1"/>
      <c r="R727" s="49"/>
      <c r="S727" s="49"/>
      <c r="T727" s="49"/>
      <c r="U727" s="52" t="str">
        <f t="shared" si="80"/>
        <v/>
      </c>
      <c r="V727" s="28"/>
      <c r="W727" s="53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1"/>
      <c r="R728" s="49"/>
      <c r="S728" s="49"/>
      <c r="T728" s="49"/>
      <c r="U728" s="52" t="str">
        <f t="shared" si="80"/>
        <v/>
      </c>
      <c r="V728" s="28"/>
      <c r="W728" s="53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1"/>
      <c r="R729" s="49"/>
      <c r="S729" s="49"/>
      <c r="T729" s="49"/>
      <c r="U729" s="52" t="str">
        <f t="shared" si="80"/>
        <v/>
      </c>
      <c r="V729" s="28"/>
      <c r="W729" s="53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1"/>
      <c r="R730" s="49"/>
      <c r="S730" s="49"/>
      <c r="T730" s="49"/>
      <c r="U730" s="52" t="str">
        <f t="shared" si="80"/>
        <v/>
      </c>
      <c r="V730" s="28"/>
      <c r="W730" s="53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1"/>
      <c r="R731" s="49"/>
      <c r="S731" s="49"/>
      <c r="T731" s="49"/>
      <c r="U731" s="52" t="str">
        <f t="shared" si="80"/>
        <v/>
      </c>
      <c r="V731" s="28"/>
      <c r="W731" s="53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1"/>
      <c r="R732" s="49"/>
      <c r="S732" s="49"/>
      <c r="T732" s="49"/>
      <c r="U732" s="52" t="str">
        <f t="shared" si="80"/>
        <v/>
      </c>
      <c r="V732" s="28"/>
      <c r="W732" s="53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1"/>
      <c r="R733" s="49"/>
      <c r="S733" s="49"/>
      <c r="T733" s="49"/>
      <c r="U733" s="52" t="str">
        <f t="shared" si="80"/>
        <v/>
      </c>
      <c r="V733" s="28"/>
      <c r="W733" s="53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1"/>
      <c r="R734" s="49"/>
      <c r="S734" s="49"/>
      <c r="T734" s="49"/>
      <c r="U734" s="52" t="str">
        <f t="shared" si="80"/>
        <v/>
      </c>
      <c r="V734" s="28"/>
      <c r="W734" s="53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1"/>
      <c r="R735" s="49"/>
      <c r="S735" s="49"/>
      <c r="T735" s="49"/>
      <c r="U735" s="52" t="str">
        <f t="shared" si="80"/>
        <v/>
      </c>
      <c r="V735" s="28"/>
      <c r="W735" s="53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1"/>
      <c r="R736" s="49"/>
      <c r="S736" s="49"/>
      <c r="T736" s="49"/>
      <c r="U736" s="52" t="str">
        <f t="shared" si="80"/>
        <v/>
      </c>
      <c r="V736" s="28"/>
      <c r="W736" s="53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1"/>
      <c r="R737" s="49"/>
      <c r="S737" s="49"/>
      <c r="T737" s="49"/>
      <c r="U737" s="52" t="str">
        <f t="shared" si="80"/>
        <v/>
      </c>
      <c r="V737" s="28"/>
      <c r="W737" s="53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1"/>
      <c r="R738" s="49"/>
      <c r="S738" s="49"/>
      <c r="T738" s="49"/>
      <c r="U738" s="52" t="str">
        <f t="shared" si="80"/>
        <v/>
      </c>
      <c r="V738" s="28"/>
      <c r="W738" s="53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1"/>
      <c r="R739" s="49"/>
      <c r="S739" s="49"/>
      <c r="T739" s="49"/>
      <c r="U739" s="52" t="str">
        <f t="shared" si="80"/>
        <v/>
      </c>
      <c r="V739" s="28"/>
      <c r="W739" s="53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1"/>
      <c r="R740" s="49"/>
      <c r="S740" s="49"/>
      <c r="T740" s="49"/>
      <c r="U740" s="52" t="str">
        <f t="shared" si="80"/>
        <v/>
      </c>
      <c r="V740" s="28"/>
      <c r="W740" s="53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1"/>
      <c r="R741" s="49"/>
      <c r="S741" s="49"/>
      <c r="T741" s="49"/>
      <c r="U741" s="52" t="str">
        <f t="shared" si="80"/>
        <v/>
      </c>
      <c r="V741" s="28"/>
      <c r="W741" s="53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1"/>
      <c r="R742" s="49"/>
      <c r="S742" s="49"/>
      <c r="T742" s="49"/>
      <c r="U742" s="52" t="str">
        <f t="shared" si="80"/>
        <v/>
      </c>
      <c r="V742" s="28"/>
      <c r="W742" s="53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1"/>
      <c r="R743" s="49"/>
      <c r="S743" s="49"/>
      <c r="T743" s="49"/>
      <c r="U743" s="52" t="str">
        <f t="shared" si="80"/>
        <v/>
      </c>
      <c r="V743" s="28"/>
      <c r="W743" s="53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1"/>
      <c r="R744" s="49"/>
      <c r="S744" s="49"/>
      <c r="T744" s="49"/>
      <c r="U744" s="52" t="str">
        <f t="shared" si="80"/>
        <v/>
      </c>
      <c r="V744" s="28"/>
      <c r="W744" s="53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1"/>
      <c r="R745" s="49"/>
      <c r="S745" s="49"/>
      <c r="T745" s="49"/>
      <c r="U745" s="52" t="str">
        <f t="shared" si="80"/>
        <v/>
      </c>
      <c r="V745" s="28"/>
      <c r="W745" s="53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1"/>
      <c r="R746" s="49"/>
      <c r="S746" s="49"/>
      <c r="T746" s="49"/>
      <c r="U746" s="52" t="str">
        <f t="shared" si="80"/>
        <v/>
      </c>
      <c r="V746" s="28"/>
      <c r="W746" s="53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1"/>
      <c r="R747" s="49"/>
      <c r="S747" s="49"/>
      <c r="T747" s="49"/>
      <c r="U747" s="52" t="str">
        <f t="shared" si="80"/>
        <v/>
      </c>
      <c r="V747" s="28"/>
      <c r="W747" s="53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1"/>
      <c r="R748" s="49"/>
      <c r="S748" s="49"/>
      <c r="T748" s="49"/>
      <c r="U748" s="52" t="str">
        <f t="shared" si="80"/>
        <v/>
      </c>
      <c r="V748" s="28"/>
      <c r="W748" s="53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1"/>
      <c r="R749" s="49"/>
      <c r="S749" s="49"/>
      <c r="T749" s="49"/>
      <c r="U749" s="52" t="str">
        <f t="shared" si="80"/>
        <v/>
      </c>
      <c r="V749" s="28"/>
      <c r="W749" s="53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1"/>
      <c r="R750" s="49"/>
      <c r="S750" s="49"/>
      <c r="T750" s="49"/>
      <c r="U750" s="52" t="str">
        <f t="shared" si="80"/>
        <v/>
      </c>
      <c r="V750" s="28"/>
      <c r="W750" s="53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1"/>
      <c r="R751" s="49"/>
      <c r="S751" s="49"/>
      <c r="T751" s="49"/>
      <c r="U751" s="52" t="str">
        <f t="shared" si="80"/>
        <v/>
      </c>
      <c r="V751" s="28"/>
      <c r="W751" s="53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1"/>
      <c r="R752" s="49"/>
      <c r="S752" s="49"/>
      <c r="T752" s="49"/>
      <c r="U752" s="52" t="str">
        <f t="shared" si="80"/>
        <v/>
      </c>
      <c r="V752" s="28"/>
      <c r="W752" s="53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1"/>
      <c r="R753" s="49"/>
      <c r="S753" s="49"/>
      <c r="T753" s="49"/>
      <c r="U753" s="52" t="str">
        <f t="shared" si="80"/>
        <v/>
      </c>
      <c r="V753" s="28"/>
      <c r="W753" s="53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1"/>
      <c r="R754" s="49"/>
      <c r="S754" s="49"/>
      <c r="T754" s="49"/>
      <c r="U754" s="52" t="str">
        <f t="shared" si="80"/>
        <v/>
      </c>
      <c r="V754" s="28"/>
      <c r="W754" s="53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1"/>
      <c r="R755" s="49"/>
      <c r="S755" s="49"/>
      <c r="T755" s="49"/>
      <c r="U755" s="52" t="str">
        <f t="shared" si="80"/>
        <v/>
      </c>
      <c r="V755" s="28"/>
      <c r="W755" s="53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1"/>
      <c r="R756" s="49"/>
      <c r="S756" s="49"/>
      <c r="T756" s="49"/>
      <c r="U756" s="52" t="str">
        <f t="shared" si="80"/>
        <v/>
      </c>
      <c r="V756" s="28"/>
      <c r="W756" s="53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1"/>
      <c r="R757" s="49"/>
      <c r="S757" s="49"/>
      <c r="T757" s="49"/>
      <c r="U757" s="52" t="str">
        <f t="shared" si="80"/>
        <v/>
      </c>
      <c r="V757" s="28"/>
      <c r="W757" s="53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1"/>
      <c r="R758" s="49"/>
      <c r="S758" s="49"/>
      <c r="T758" s="49"/>
      <c r="U758" s="52" t="str">
        <f t="shared" si="80"/>
        <v/>
      </c>
      <c r="V758" s="28"/>
      <c r="W758" s="53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1"/>
      <c r="R759" s="49"/>
      <c r="S759" s="49"/>
      <c r="T759" s="49"/>
      <c r="U759" s="52" t="str">
        <f t="shared" si="80"/>
        <v/>
      </c>
      <c r="V759" s="28"/>
      <c r="W759" s="53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1"/>
      <c r="R760" s="49"/>
      <c r="S760" s="49"/>
      <c r="T760" s="49"/>
      <c r="U760" s="52" t="str">
        <f t="shared" si="80"/>
        <v/>
      </c>
      <c r="V760" s="28"/>
      <c r="W760" s="53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1"/>
      <c r="R761" s="49"/>
      <c r="S761" s="49"/>
      <c r="T761" s="49"/>
      <c r="U761" s="52" t="str">
        <f t="shared" si="80"/>
        <v/>
      </c>
      <c r="V761" s="28"/>
      <c r="W761" s="53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1"/>
      <c r="R762" s="49"/>
      <c r="S762" s="49"/>
      <c r="T762" s="49"/>
      <c r="U762" s="52" t="str">
        <f t="shared" si="80"/>
        <v/>
      </c>
      <c r="V762" s="28"/>
      <c r="W762" s="53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1"/>
      <c r="R763" s="49"/>
      <c r="S763" s="49"/>
      <c r="T763" s="49"/>
      <c r="U763" s="52" t="str">
        <f t="shared" si="80"/>
        <v/>
      </c>
      <c r="V763" s="28"/>
      <c r="W763" s="53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1"/>
      <c r="R764" s="49"/>
      <c r="S764" s="49"/>
      <c r="T764" s="49"/>
      <c r="U764" s="52" t="str">
        <f t="shared" si="80"/>
        <v/>
      </c>
      <c r="V764" s="28"/>
      <c r="W764" s="53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1"/>
      <c r="R765" s="49"/>
      <c r="S765" s="49"/>
      <c r="T765" s="49"/>
      <c r="U765" s="52" t="str">
        <f t="shared" si="80"/>
        <v/>
      </c>
      <c r="V765" s="28"/>
      <c r="W765" s="53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1"/>
      <c r="R766" s="49"/>
      <c r="S766" s="49"/>
      <c r="T766" s="49"/>
      <c r="U766" s="52" t="str">
        <f t="shared" si="80"/>
        <v/>
      </c>
      <c r="V766" s="28"/>
      <c r="W766" s="53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1"/>
      <c r="R767" s="49"/>
      <c r="S767" s="49"/>
      <c r="T767" s="49"/>
      <c r="U767" s="52" t="str">
        <f t="shared" si="80"/>
        <v/>
      </c>
      <c r="V767" s="28"/>
      <c r="W767" s="53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1"/>
      <c r="R768" s="49"/>
      <c r="S768" s="49"/>
      <c r="T768" s="49"/>
      <c r="U768" s="52" t="str">
        <f t="shared" si="80"/>
        <v/>
      </c>
      <c r="V768" s="28"/>
      <c r="W768" s="53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1"/>
      <c r="R769" s="49"/>
      <c r="S769" s="49"/>
      <c r="T769" s="49"/>
      <c r="U769" s="52" t="str">
        <f t="shared" si="80"/>
        <v/>
      </c>
      <c r="V769" s="28"/>
      <c r="W769" s="53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1"/>
      <c r="R770" s="49"/>
      <c r="S770" s="49"/>
      <c r="T770" s="49"/>
      <c r="U770" s="52" t="str">
        <f t="shared" si="80"/>
        <v/>
      </c>
      <c r="V770" s="28"/>
      <c r="W770" s="53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1"/>
      <c r="R771" s="49"/>
      <c r="S771" s="49"/>
      <c r="T771" s="49"/>
      <c r="U771" s="52" t="str">
        <f t="shared" si="80"/>
        <v/>
      </c>
      <c r="V771" s="28"/>
      <c r="W771" s="53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1"/>
      <c r="R772" s="49"/>
      <c r="S772" s="49"/>
      <c r="T772" s="49"/>
      <c r="U772" s="52" t="str">
        <f t="shared" si="80"/>
        <v/>
      </c>
      <c r="V772" s="28"/>
      <c r="W772" s="53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1"/>
      <c r="R773" s="49"/>
      <c r="S773" s="49"/>
      <c r="T773" s="49"/>
      <c r="U773" s="52" t="str">
        <f t="shared" si="80"/>
        <v/>
      </c>
      <c r="V773" s="28"/>
      <c r="W773" s="53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1"/>
      <c r="R774" s="49"/>
      <c r="S774" s="49"/>
      <c r="T774" s="49"/>
      <c r="U774" s="52" t="str">
        <f t="shared" ref="U774:U837" si="87">IF(AND(ISBLANK(R774),ISBLANK(S774),ISBLANK(T774)),"",R774-(S774+T774))</f>
        <v/>
      </c>
      <c r="V774" s="28"/>
      <c r="W774" s="53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1"/>
      <c r="R775" s="49"/>
      <c r="S775" s="49"/>
      <c r="T775" s="49"/>
      <c r="U775" s="52" t="str">
        <f t="shared" si="87"/>
        <v/>
      </c>
      <c r="V775" s="28"/>
      <c r="W775" s="53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1"/>
      <c r="R776" s="49"/>
      <c r="S776" s="49"/>
      <c r="T776" s="49"/>
      <c r="U776" s="52" t="str">
        <f t="shared" si="87"/>
        <v/>
      </c>
      <c r="V776" s="28"/>
      <c r="W776" s="53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1"/>
      <c r="R777" s="49"/>
      <c r="S777" s="49"/>
      <c r="T777" s="49"/>
      <c r="U777" s="52" t="str">
        <f t="shared" si="87"/>
        <v/>
      </c>
      <c r="V777" s="28"/>
      <c r="W777" s="53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1"/>
      <c r="R778" s="49"/>
      <c r="S778" s="49"/>
      <c r="T778" s="49"/>
      <c r="U778" s="52" t="str">
        <f t="shared" si="87"/>
        <v/>
      </c>
      <c r="V778" s="28"/>
      <c r="W778" s="53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1"/>
      <c r="R779" s="49"/>
      <c r="S779" s="49"/>
      <c r="T779" s="49"/>
      <c r="U779" s="52" t="str">
        <f t="shared" si="87"/>
        <v/>
      </c>
      <c r="V779" s="28"/>
      <c r="W779" s="53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1"/>
      <c r="R780" s="49"/>
      <c r="S780" s="49"/>
      <c r="T780" s="49"/>
      <c r="U780" s="52" t="str">
        <f t="shared" si="87"/>
        <v/>
      </c>
      <c r="V780" s="28"/>
      <c r="W780" s="53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1"/>
      <c r="R781" s="49"/>
      <c r="S781" s="49"/>
      <c r="T781" s="49"/>
      <c r="U781" s="52" t="str">
        <f t="shared" si="87"/>
        <v/>
      </c>
      <c r="V781" s="28"/>
      <c r="W781" s="53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1"/>
      <c r="R782" s="49"/>
      <c r="S782" s="49"/>
      <c r="T782" s="49"/>
      <c r="U782" s="52" t="str">
        <f t="shared" si="87"/>
        <v/>
      </c>
      <c r="V782" s="28"/>
      <c r="W782" s="53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1"/>
      <c r="R783" s="49"/>
      <c r="S783" s="49"/>
      <c r="T783" s="49"/>
      <c r="U783" s="52" t="str">
        <f t="shared" si="87"/>
        <v/>
      </c>
      <c r="V783" s="28"/>
      <c r="W783" s="53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1"/>
      <c r="R784" s="49"/>
      <c r="S784" s="49"/>
      <c r="T784" s="49"/>
      <c r="U784" s="52" t="str">
        <f t="shared" si="87"/>
        <v/>
      </c>
      <c r="V784" s="28"/>
      <c r="W784" s="53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1"/>
      <c r="R785" s="49"/>
      <c r="S785" s="49"/>
      <c r="T785" s="49"/>
      <c r="U785" s="52" t="str">
        <f t="shared" si="87"/>
        <v/>
      </c>
      <c r="V785" s="28"/>
      <c r="W785" s="53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1"/>
      <c r="R786" s="49"/>
      <c r="S786" s="49"/>
      <c r="T786" s="49"/>
      <c r="U786" s="52" t="str">
        <f t="shared" si="87"/>
        <v/>
      </c>
      <c r="V786" s="28"/>
      <c r="W786" s="53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1"/>
      <c r="R787" s="49"/>
      <c r="S787" s="49"/>
      <c r="T787" s="49"/>
      <c r="U787" s="52" t="str">
        <f t="shared" si="87"/>
        <v/>
      </c>
      <c r="V787" s="28"/>
      <c r="W787" s="53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1"/>
      <c r="R788" s="49"/>
      <c r="S788" s="49"/>
      <c r="T788" s="49"/>
      <c r="U788" s="52" t="str">
        <f t="shared" si="87"/>
        <v/>
      </c>
      <c r="V788" s="28"/>
      <c r="W788" s="53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1"/>
      <c r="R789" s="49"/>
      <c r="S789" s="49"/>
      <c r="T789" s="49"/>
      <c r="U789" s="52" t="str">
        <f t="shared" si="87"/>
        <v/>
      </c>
      <c r="V789" s="28"/>
      <c r="W789" s="53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1"/>
      <c r="R790" s="49"/>
      <c r="S790" s="49"/>
      <c r="T790" s="49"/>
      <c r="U790" s="52" t="str">
        <f t="shared" si="87"/>
        <v/>
      </c>
      <c r="V790" s="28"/>
      <c r="W790" s="53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1"/>
      <c r="R791" s="49"/>
      <c r="S791" s="49"/>
      <c r="T791" s="49"/>
      <c r="U791" s="52" t="str">
        <f t="shared" si="87"/>
        <v/>
      </c>
      <c r="V791" s="28"/>
      <c r="W791" s="53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1"/>
      <c r="R792" s="49"/>
      <c r="S792" s="49"/>
      <c r="T792" s="49"/>
      <c r="U792" s="52" t="str">
        <f t="shared" si="87"/>
        <v/>
      </c>
      <c r="V792" s="28"/>
      <c r="W792" s="53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1"/>
      <c r="R793" s="49"/>
      <c r="S793" s="49"/>
      <c r="T793" s="49"/>
      <c r="U793" s="52" t="str">
        <f t="shared" si="87"/>
        <v/>
      </c>
      <c r="V793" s="28"/>
      <c r="W793" s="53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1"/>
      <c r="R794" s="49"/>
      <c r="S794" s="49"/>
      <c r="T794" s="49"/>
      <c r="U794" s="52" t="str">
        <f t="shared" si="87"/>
        <v/>
      </c>
      <c r="V794" s="28"/>
      <c r="W794" s="53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1"/>
      <c r="R795" s="49"/>
      <c r="S795" s="49"/>
      <c r="T795" s="49"/>
      <c r="U795" s="52" t="str">
        <f t="shared" si="87"/>
        <v/>
      </c>
      <c r="V795" s="28"/>
      <c r="W795" s="53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1"/>
      <c r="R796" s="49"/>
      <c r="S796" s="49"/>
      <c r="T796" s="49"/>
      <c r="U796" s="52" t="str">
        <f t="shared" si="87"/>
        <v/>
      </c>
      <c r="V796" s="28"/>
      <c r="W796" s="53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1"/>
      <c r="R797" s="49"/>
      <c r="S797" s="49"/>
      <c r="T797" s="49"/>
      <c r="U797" s="52" t="str">
        <f t="shared" si="87"/>
        <v/>
      </c>
      <c r="V797" s="28"/>
      <c r="W797" s="53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1"/>
      <c r="R798" s="49"/>
      <c r="S798" s="49"/>
      <c r="T798" s="49"/>
      <c r="U798" s="52" t="str">
        <f t="shared" si="87"/>
        <v/>
      </c>
      <c r="V798" s="28"/>
      <c r="W798" s="53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1"/>
      <c r="R799" s="49"/>
      <c r="S799" s="49"/>
      <c r="T799" s="49"/>
      <c r="U799" s="52" t="str">
        <f t="shared" si="87"/>
        <v/>
      </c>
      <c r="V799" s="28"/>
      <c r="W799" s="53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1"/>
      <c r="R800" s="49"/>
      <c r="S800" s="49"/>
      <c r="T800" s="49"/>
      <c r="U800" s="52" t="str">
        <f t="shared" si="87"/>
        <v/>
      </c>
      <c r="V800" s="28"/>
      <c r="W800" s="53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1"/>
      <c r="R801" s="49"/>
      <c r="S801" s="49"/>
      <c r="T801" s="49"/>
      <c r="U801" s="52" t="str">
        <f t="shared" si="87"/>
        <v/>
      </c>
      <c r="V801" s="28"/>
      <c r="W801" s="53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1"/>
      <c r="R802" s="49"/>
      <c r="S802" s="49"/>
      <c r="T802" s="49"/>
      <c r="U802" s="52" t="str">
        <f t="shared" si="87"/>
        <v/>
      </c>
      <c r="V802" s="28"/>
      <c r="W802" s="53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1"/>
      <c r="R803" s="49"/>
      <c r="S803" s="49"/>
      <c r="T803" s="49"/>
      <c r="U803" s="52" t="str">
        <f t="shared" si="87"/>
        <v/>
      </c>
      <c r="V803" s="28"/>
      <c r="W803" s="53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1"/>
      <c r="R804" s="49"/>
      <c r="S804" s="49"/>
      <c r="T804" s="49"/>
      <c r="U804" s="52" t="str">
        <f t="shared" si="87"/>
        <v/>
      </c>
      <c r="V804" s="28"/>
      <c r="W804" s="53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1"/>
      <c r="R805" s="49"/>
      <c r="S805" s="49"/>
      <c r="T805" s="49"/>
      <c r="U805" s="52" t="str">
        <f t="shared" si="87"/>
        <v/>
      </c>
      <c r="V805" s="28"/>
      <c r="W805" s="53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1"/>
      <c r="R806" s="49"/>
      <c r="S806" s="49"/>
      <c r="T806" s="49"/>
      <c r="U806" s="52" t="str">
        <f t="shared" si="87"/>
        <v/>
      </c>
      <c r="V806" s="28"/>
      <c r="W806" s="53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1"/>
      <c r="R807" s="49"/>
      <c r="S807" s="49"/>
      <c r="T807" s="49"/>
      <c r="U807" s="52" t="str">
        <f t="shared" si="87"/>
        <v/>
      </c>
      <c r="V807" s="28"/>
      <c r="W807" s="53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1"/>
      <c r="R808" s="49"/>
      <c r="S808" s="49"/>
      <c r="T808" s="49"/>
      <c r="U808" s="52" t="str">
        <f t="shared" si="87"/>
        <v/>
      </c>
      <c r="V808" s="28"/>
      <c r="W808" s="53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1"/>
      <c r="R809" s="49"/>
      <c r="S809" s="49"/>
      <c r="T809" s="49"/>
      <c r="U809" s="52" t="str">
        <f t="shared" si="87"/>
        <v/>
      </c>
      <c r="V809" s="28"/>
      <c r="W809" s="53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1"/>
      <c r="R810" s="49"/>
      <c r="S810" s="49"/>
      <c r="T810" s="49"/>
      <c r="U810" s="52" t="str">
        <f t="shared" si="87"/>
        <v/>
      </c>
      <c r="V810" s="28"/>
      <c r="W810" s="53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1"/>
      <c r="R811" s="49"/>
      <c r="S811" s="49"/>
      <c r="T811" s="49"/>
      <c r="U811" s="52" t="str">
        <f t="shared" si="87"/>
        <v/>
      </c>
      <c r="V811" s="28"/>
      <c r="W811" s="53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1"/>
      <c r="R812" s="49"/>
      <c r="S812" s="49"/>
      <c r="T812" s="49"/>
      <c r="U812" s="52" t="str">
        <f t="shared" si="87"/>
        <v/>
      </c>
      <c r="V812" s="28"/>
      <c r="W812" s="53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1"/>
      <c r="R813" s="49"/>
      <c r="S813" s="49"/>
      <c r="T813" s="49"/>
      <c r="U813" s="52" t="str">
        <f t="shared" si="87"/>
        <v/>
      </c>
      <c r="V813" s="28"/>
      <c r="W813" s="53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1"/>
      <c r="R814" s="49"/>
      <c r="S814" s="49"/>
      <c r="T814" s="49"/>
      <c r="U814" s="52" t="str">
        <f t="shared" si="87"/>
        <v/>
      </c>
      <c r="V814" s="28"/>
      <c r="W814" s="53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1"/>
      <c r="R815" s="49"/>
      <c r="S815" s="49"/>
      <c r="T815" s="49"/>
      <c r="U815" s="52" t="str">
        <f t="shared" si="87"/>
        <v/>
      </c>
      <c r="V815" s="28"/>
      <c r="W815" s="53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1"/>
      <c r="R816" s="49"/>
      <c r="S816" s="49"/>
      <c r="T816" s="49"/>
      <c r="U816" s="52" t="str">
        <f t="shared" si="87"/>
        <v/>
      </c>
      <c r="V816" s="28"/>
      <c r="W816" s="53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1"/>
      <c r="R817" s="49"/>
      <c r="S817" s="49"/>
      <c r="T817" s="49"/>
      <c r="U817" s="52" t="str">
        <f t="shared" si="87"/>
        <v/>
      </c>
      <c r="V817" s="28"/>
      <c r="W817" s="53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1"/>
      <c r="R818" s="49"/>
      <c r="S818" s="49"/>
      <c r="T818" s="49"/>
      <c r="U818" s="52" t="str">
        <f t="shared" si="87"/>
        <v/>
      </c>
      <c r="V818" s="28"/>
      <c r="W818" s="53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1"/>
      <c r="R819" s="49"/>
      <c r="S819" s="49"/>
      <c r="T819" s="49"/>
      <c r="U819" s="52" t="str">
        <f t="shared" si="87"/>
        <v/>
      </c>
      <c r="V819" s="28"/>
      <c r="W819" s="53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1"/>
      <c r="R820" s="49"/>
      <c r="S820" s="49"/>
      <c r="T820" s="49"/>
      <c r="U820" s="52" t="str">
        <f t="shared" si="87"/>
        <v/>
      </c>
      <c r="V820" s="28"/>
      <c r="W820" s="53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1"/>
      <c r="R821" s="49"/>
      <c r="S821" s="49"/>
      <c r="T821" s="49"/>
      <c r="U821" s="52" t="str">
        <f t="shared" si="87"/>
        <v/>
      </c>
      <c r="V821" s="28"/>
      <c r="W821" s="53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1"/>
      <c r="R822" s="49"/>
      <c r="S822" s="49"/>
      <c r="T822" s="49"/>
      <c r="U822" s="52" t="str">
        <f t="shared" si="87"/>
        <v/>
      </c>
      <c r="V822" s="28"/>
      <c r="W822" s="53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1"/>
      <c r="R823" s="49"/>
      <c r="S823" s="49"/>
      <c r="T823" s="49"/>
      <c r="U823" s="52" t="str">
        <f t="shared" si="87"/>
        <v/>
      </c>
      <c r="V823" s="28"/>
      <c r="W823" s="53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1"/>
      <c r="R824" s="49"/>
      <c r="S824" s="49"/>
      <c r="T824" s="49"/>
      <c r="U824" s="52" t="str">
        <f t="shared" si="87"/>
        <v/>
      </c>
      <c r="V824" s="28"/>
      <c r="W824" s="53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1"/>
      <c r="R825" s="49"/>
      <c r="S825" s="49"/>
      <c r="T825" s="49"/>
      <c r="U825" s="52" t="str">
        <f t="shared" si="87"/>
        <v/>
      </c>
      <c r="V825" s="28"/>
      <c r="W825" s="53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1"/>
      <c r="R826" s="49"/>
      <c r="S826" s="49"/>
      <c r="T826" s="49"/>
      <c r="U826" s="52" t="str">
        <f t="shared" si="87"/>
        <v/>
      </c>
      <c r="V826" s="28"/>
      <c r="W826" s="53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1"/>
      <c r="R827" s="49"/>
      <c r="S827" s="49"/>
      <c r="T827" s="49"/>
      <c r="U827" s="52" t="str">
        <f t="shared" si="87"/>
        <v/>
      </c>
      <c r="V827" s="28"/>
      <c r="W827" s="53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1"/>
      <c r="R828" s="49"/>
      <c r="S828" s="49"/>
      <c r="T828" s="49"/>
      <c r="U828" s="52" t="str">
        <f t="shared" si="87"/>
        <v/>
      </c>
      <c r="V828" s="28"/>
      <c r="W828" s="53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1"/>
      <c r="R829" s="49"/>
      <c r="S829" s="49"/>
      <c r="T829" s="49"/>
      <c r="U829" s="52" t="str">
        <f t="shared" si="87"/>
        <v/>
      </c>
      <c r="V829" s="28"/>
      <c r="W829" s="53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1"/>
      <c r="R830" s="49"/>
      <c r="S830" s="49"/>
      <c r="T830" s="49"/>
      <c r="U830" s="52" t="str">
        <f t="shared" si="87"/>
        <v/>
      </c>
      <c r="V830" s="28"/>
      <c r="W830" s="53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1"/>
      <c r="R831" s="49"/>
      <c r="S831" s="49"/>
      <c r="T831" s="49"/>
      <c r="U831" s="52" t="str">
        <f t="shared" si="87"/>
        <v/>
      </c>
      <c r="V831" s="28"/>
      <c r="W831" s="53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1"/>
      <c r="R832" s="49"/>
      <c r="S832" s="49"/>
      <c r="T832" s="49"/>
      <c r="U832" s="52" t="str">
        <f t="shared" si="87"/>
        <v/>
      </c>
      <c r="V832" s="28"/>
      <c r="W832" s="53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1"/>
      <c r="R833" s="49"/>
      <c r="S833" s="49"/>
      <c r="T833" s="49"/>
      <c r="U833" s="52" t="str">
        <f t="shared" si="87"/>
        <v/>
      </c>
      <c r="V833" s="28"/>
      <c r="W833" s="53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1"/>
      <c r="R834" s="49"/>
      <c r="S834" s="49"/>
      <c r="T834" s="49"/>
      <c r="U834" s="52" t="str">
        <f t="shared" si="87"/>
        <v/>
      </c>
      <c r="V834" s="28"/>
      <c r="W834" s="53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1"/>
      <c r="R835" s="49"/>
      <c r="S835" s="49"/>
      <c r="T835" s="49"/>
      <c r="U835" s="52" t="str">
        <f t="shared" si="87"/>
        <v/>
      </c>
      <c r="V835" s="28"/>
      <c r="W835" s="53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1"/>
      <c r="R836" s="49"/>
      <c r="S836" s="49"/>
      <c r="T836" s="49"/>
      <c r="U836" s="52" t="str">
        <f t="shared" si="87"/>
        <v/>
      </c>
      <c r="V836" s="28"/>
      <c r="W836" s="53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1"/>
      <c r="R837" s="49"/>
      <c r="S837" s="49"/>
      <c r="T837" s="49"/>
      <c r="U837" s="52" t="str">
        <f t="shared" si="87"/>
        <v/>
      </c>
      <c r="V837" s="28"/>
      <c r="W837" s="53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1"/>
      <c r="R838" s="49"/>
      <c r="S838" s="49"/>
      <c r="T838" s="49"/>
      <c r="U838" s="52" t="str">
        <f t="shared" ref="U838:U901" si="94">IF(AND(ISBLANK(R838),ISBLANK(S838),ISBLANK(T838)),"",R838-(S838+T838))</f>
        <v/>
      </c>
      <c r="V838" s="28"/>
      <c r="W838" s="53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1"/>
      <c r="R839" s="49"/>
      <c r="S839" s="49"/>
      <c r="T839" s="49"/>
      <c r="U839" s="52" t="str">
        <f t="shared" si="94"/>
        <v/>
      </c>
      <c r="V839" s="28"/>
      <c r="W839" s="53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1"/>
      <c r="R840" s="49"/>
      <c r="S840" s="49"/>
      <c r="T840" s="49"/>
      <c r="U840" s="52" t="str">
        <f t="shared" si="94"/>
        <v/>
      </c>
      <c r="V840" s="28"/>
      <c r="W840" s="53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1"/>
      <c r="R841" s="49"/>
      <c r="S841" s="49"/>
      <c r="T841" s="49"/>
      <c r="U841" s="52" t="str">
        <f t="shared" si="94"/>
        <v/>
      </c>
      <c r="V841" s="28"/>
      <c r="W841" s="53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1"/>
      <c r="R842" s="49"/>
      <c r="S842" s="49"/>
      <c r="T842" s="49"/>
      <c r="U842" s="52" t="str">
        <f t="shared" si="94"/>
        <v/>
      </c>
      <c r="V842" s="28"/>
      <c r="W842" s="53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1"/>
      <c r="R843" s="49"/>
      <c r="S843" s="49"/>
      <c r="T843" s="49"/>
      <c r="U843" s="52" t="str">
        <f t="shared" si="94"/>
        <v/>
      </c>
      <c r="V843" s="28"/>
      <c r="W843" s="53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1"/>
      <c r="R844" s="49"/>
      <c r="S844" s="49"/>
      <c r="T844" s="49"/>
      <c r="U844" s="52" t="str">
        <f t="shared" si="94"/>
        <v/>
      </c>
      <c r="V844" s="28"/>
      <c r="W844" s="53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1"/>
      <c r="R845" s="49"/>
      <c r="S845" s="49"/>
      <c r="T845" s="49"/>
      <c r="U845" s="52" t="str">
        <f t="shared" si="94"/>
        <v/>
      </c>
      <c r="V845" s="28"/>
      <c r="W845" s="53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1"/>
      <c r="R846" s="49"/>
      <c r="S846" s="49"/>
      <c r="T846" s="49"/>
      <c r="U846" s="52" t="str">
        <f t="shared" si="94"/>
        <v/>
      </c>
      <c r="V846" s="28"/>
      <c r="W846" s="53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1"/>
      <c r="R847" s="49"/>
      <c r="S847" s="49"/>
      <c r="T847" s="49"/>
      <c r="U847" s="52" t="str">
        <f t="shared" si="94"/>
        <v/>
      </c>
      <c r="V847" s="28"/>
      <c r="W847" s="53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1"/>
      <c r="R848" s="49"/>
      <c r="S848" s="49"/>
      <c r="T848" s="49"/>
      <c r="U848" s="52" t="str">
        <f t="shared" si="94"/>
        <v/>
      </c>
      <c r="V848" s="28"/>
      <c r="W848" s="53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1"/>
      <c r="R849" s="49"/>
      <c r="S849" s="49"/>
      <c r="T849" s="49"/>
      <c r="U849" s="52" t="str">
        <f t="shared" si="94"/>
        <v/>
      </c>
      <c r="V849" s="28"/>
      <c r="W849" s="53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1"/>
      <c r="R850" s="49"/>
      <c r="S850" s="49"/>
      <c r="T850" s="49"/>
      <c r="U850" s="52" t="str">
        <f t="shared" si="94"/>
        <v/>
      </c>
      <c r="V850" s="28"/>
      <c r="W850" s="53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1"/>
      <c r="R851" s="49"/>
      <c r="S851" s="49"/>
      <c r="T851" s="49"/>
      <c r="U851" s="52" t="str">
        <f t="shared" si="94"/>
        <v/>
      </c>
      <c r="V851" s="28"/>
      <c r="W851" s="53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1"/>
      <c r="R852" s="49"/>
      <c r="S852" s="49"/>
      <c r="T852" s="49"/>
      <c r="U852" s="52" t="str">
        <f t="shared" si="94"/>
        <v/>
      </c>
      <c r="V852" s="28"/>
      <c r="W852" s="53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1"/>
      <c r="R853" s="49"/>
      <c r="S853" s="49"/>
      <c r="T853" s="49"/>
      <c r="U853" s="52" t="str">
        <f t="shared" si="94"/>
        <v/>
      </c>
      <c r="V853" s="28"/>
      <c r="W853" s="53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1"/>
      <c r="R854" s="49"/>
      <c r="S854" s="49"/>
      <c r="T854" s="49"/>
      <c r="U854" s="52" t="str">
        <f t="shared" si="94"/>
        <v/>
      </c>
      <c r="V854" s="28"/>
      <c r="W854" s="53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1"/>
      <c r="R855" s="49"/>
      <c r="S855" s="49"/>
      <c r="T855" s="49"/>
      <c r="U855" s="52" t="str">
        <f t="shared" si="94"/>
        <v/>
      </c>
      <c r="V855" s="28"/>
      <c r="W855" s="53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1"/>
      <c r="R856" s="49"/>
      <c r="S856" s="49"/>
      <c r="T856" s="49"/>
      <c r="U856" s="52" t="str">
        <f t="shared" si="94"/>
        <v/>
      </c>
      <c r="V856" s="28"/>
      <c r="W856" s="53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1"/>
      <c r="R857" s="49"/>
      <c r="S857" s="49"/>
      <c r="T857" s="49"/>
      <c r="U857" s="52" t="str">
        <f t="shared" si="94"/>
        <v/>
      </c>
      <c r="V857" s="28"/>
      <c r="W857" s="53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1"/>
      <c r="R858" s="49"/>
      <c r="S858" s="49"/>
      <c r="T858" s="49"/>
      <c r="U858" s="52" t="str">
        <f t="shared" si="94"/>
        <v/>
      </c>
      <c r="V858" s="28"/>
      <c r="W858" s="53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1"/>
      <c r="R859" s="49"/>
      <c r="S859" s="49"/>
      <c r="T859" s="49"/>
      <c r="U859" s="52" t="str">
        <f t="shared" si="94"/>
        <v/>
      </c>
      <c r="V859" s="28"/>
      <c r="W859" s="53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1"/>
      <c r="R860" s="49"/>
      <c r="S860" s="49"/>
      <c r="T860" s="49"/>
      <c r="U860" s="52" t="str">
        <f t="shared" si="94"/>
        <v/>
      </c>
      <c r="V860" s="28"/>
      <c r="W860" s="53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1"/>
      <c r="R861" s="49"/>
      <c r="S861" s="49"/>
      <c r="T861" s="49"/>
      <c r="U861" s="52" t="str">
        <f t="shared" si="94"/>
        <v/>
      </c>
      <c r="V861" s="28"/>
      <c r="W861" s="53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1"/>
      <c r="R862" s="49"/>
      <c r="S862" s="49"/>
      <c r="T862" s="49"/>
      <c r="U862" s="52" t="str">
        <f t="shared" si="94"/>
        <v/>
      </c>
      <c r="V862" s="28"/>
      <c r="W862" s="53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1"/>
      <c r="R863" s="49"/>
      <c r="S863" s="49"/>
      <c r="T863" s="49"/>
      <c r="U863" s="52" t="str">
        <f t="shared" si="94"/>
        <v/>
      </c>
      <c r="V863" s="28"/>
      <c r="W863" s="53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1"/>
      <c r="R864" s="49"/>
      <c r="S864" s="49"/>
      <c r="T864" s="49"/>
      <c r="U864" s="52" t="str">
        <f t="shared" si="94"/>
        <v/>
      </c>
      <c r="V864" s="28"/>
      <c r="W864" s="53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1"/>
      <c r="R865" s="49"/>
      <c r="S865" s="49"/>
      <c r="T865" s="49"/>
      <c r="U865" s="52" t="str">
        <f t="shared" si="94"/>
        <v/>
      </c>
      <c r="V865" s="28"/>
      <c r="W865" s="53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1"/>
      <c r="R866" s="49"/>
      <c r="S866" s="49"/>
      <c r="T866" s="49"/>
      <c r="U866" s="52" t="str">
        <f t="shared" si="94"/>
        <v/>
      </c>
      <c r="V866" s="28"/>
      <c r="W866" s="53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1"/>
      <c r="R867" s="49"/>
      <c r="S867" s="49"/>
      <c r="T867" s="49"/>
      <c r="U867" s="52" t="str">
        <f t="shared" si="94"/>
        <v/>
      </c>
      <c r="V867" s="28"/>
      <c r="W867" s="53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1"/>
      <c r="R868" s="49"/>
      <c r="S868" s="49"/>
      <c r="T868" s="49"/>
      <c r="U868" s="52" t="str">
        <f t="shared" si="94"/>
        <v/>
      </c>
      <c r="V868" s="28"/>
      <c r="W868" s="53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1"/>
      <c r="R869" s="49"/>
      <c r="S869" s="49"/>
      <c r="T869" s="49"/>
      <c r="U869" s="52" t="str">
        <f t="shared" si="94"/>
        <v/>
      </c>
      <c r="V869" s="28"/>
      <c r="W869" s="53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1"/>
      <c r="R870" s="49"/>
      <c r="S870" s="49"/>
      <c r="T870" s="49"/>
      <c r="U870" s="52" t="str">
        <f t="shared" si="94"/>
        <v/>
      </c>
      <c r="V870" s="28"/>
      <c r="W870" s="53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1"/>
      <c r="R871" s="49"/>
      <c r="S871" s="49"/>
      <c r="T871" s="49"/>
      <c r="U871" s="52" t="str">
        <f t="shared" si="94"/>
        <v/>
      </c>
      <c r="V871" s="28"/>
      <c r="W871" s="53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1"/>
      <c r="R872" s="49"/>
      <c r="S872" s="49"/>
      <c r="T872" s="49"/>
      <c r="U872" s="52" t="str">
        <f t="shared" si="94"/>
        <v/>
      </c>
      <c r="V872" s="28"/>
      <c r="W872" s="53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1"/>
      <c r="R873" s="49"/>
      <c r="S873" s="49"/>
      <c r="T873" s="49"/>
      <c r="U873" s="52" t="str">
        <f t="shared" si="94"/>
        <v/>
      </c>
      <c r="V873" s="28"/>
      <c r="W873" s="53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1"/>
      <c r="R874" s="49"/>
      <c r="S874" s="49"/>
      <c r="T874" s="49"/>
      <c r="U874" s="52" t="str">
        <f t="shared" si="94"/>
        <v/>
      </c>
      <c r="V874" s="28"/>
      <c r="W874" s="53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1"/>
      <c r="R875" s="49"/>
      <c r="S875" s="49"/>
      <c r="T875" s="49"/>
      <c r="U875" s="52" t="str">
        <f t="shared" si="94"/>
        <v/>
      </c>
      <c r="V875" s="28"/>
      <c r="W875" s="53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1"/>
      <c r="R876" s="49"/>
      <c r="S876" s="49"/>
      <c r="T876" s="49"/>
      <c r="U876" s="52" t="str">
        <f t="shared" si="94"/>
        <v/>
      </c>
      <c r="V876" s="28"/>
      <c r="W876" s="53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1"/>
      <c r="R877" s="49"/>
      <c r="S877" s="49"/>
      <c r="T877" s="49"/>
      <c r="U877" s="52" t="str">
        <f t="shared" si="94"/>
        <v/>
      </c>
      <c r="V877" s="28"/>
      <c r="W877" s="53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1"/>
      <c r="R878" s="49"/>
      <c r="S878" s="49"/>
      <c r="T878" s="49"/>
      <c r="U878" s="52" t="str">
        <f t="shared" si="94"/>
        <v/>
      </c>
      <c r="V878" s="28"/>
      <c r="W878" s="53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1"/>
      <c r="R879" s="49"/>
      <c r="S879" s="49"/>
      <c r="T879" s="49"/>
      <c r="U879" s="52" t="str">
        <f t="shared" si="94"/>
        <v/>
      </c>
      <c r="V879" s="28"/>
      <c r="W879" s="53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1"/>
      <c r="R880" s="49"/>
      <c r="S880" s="49"/>
      <c r="T880" s="49"/>
      <c r="U880" s="52" t="str">
        <f t="shared" si="94"/>
        <v/>
      </c>
      <c r="V880" s="28"/>
      <c r="W880" s="53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1"/>
      <c r="R881" s="49"/>
      <c r="S881" s="49"/>
      <c r="T881" s="49"/>
      <c r="U881" s="52" t="str">
        <f t="shared" si="94"/>
        <v/>
      </c>
      <c r="V881" s="28"/>
      <c r="W881" s="53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1"/>
      <c r="R882" s="49"/>
      <c r="S882" s="49"/>
      <c r="T882" s="49"/>
      <c r="U882" s="52" t="str">
        <f t="shared" si="94"/>
        <v/>
      </c>
      <c r="V882" s="28"/>
      <c r="W882" s="53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1"/>
      <c r="R883" s="49"/>
      <c r="S883" s="49"/>
      <c r="T883" s="49"/>
      <c r="U883" s="52" t="str">
        <f t="shared" si="94"/>
        <v/>
      </c>
      <c r="V883" s="28"/>
      <c r="W883" s="53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1"/>
      <c r="R884" s="49"/>
      <c r="S884" s="49"/>
      <c r="T884" s="49"/>
      <c r="U884" s="52" t="str">
        <f t="shared" si="94"/>
        <v/>
      </c>
      <c r="V884" s="28"/>
      <c r="W884" s="53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1"/>
      <c r="R885" s="49"/>
      <c r="S885" s="49"/>
      <c r="T885" s="49"/>
      <c r="U885" s="52" t="str">
        <f t="shared" si="94"/>
        <v/>
      </c>
      <c r="V885" s="28"/>
      <c r="W885" s="53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1"/>
      <c r="R886" s="49"/>
      <c r="S886" s="49"/>
      <c r="T886" s="49"/>
      <c r="U886" s="52" t="str">
        <f t="shared" si="94"/>
        <v/>
      </c>
      <c r="V886" s="28"/>
      <c r="W886" s="53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1"/>
      <c r="R887" s="49"/>
      <c r="S887" s="49"/>
      <c r="T887" s="49"/>
      <c r="U887" s="52" t="str">
        <f t="shared" si="94"/>
        <v/>
      </c>
      <c r="V887" s="28"/>
      <c r="W887" s="53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1"/>
      <c r="R888" s="49"/>
      <c r="S888" s="49"/>
      <c r="T888" s="49"/>
      <c r="U888" s="52" t="str">
        <f t="shared" si="94"/>
        <v/>
      </c>
      <c r="V888" s="28"/>
      <c r="W888" s="53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1"/>
      <c r="R889" s="49"/>
      <c r="S889" s="49"/>
      <c r="T889" s="49"/>
      <c r="U889" s="52" t="str">
        <f t="shared" si="94"/>
        <v/>
      </c>
      <c r="V889" s="28"/>
      <c r="W889" s="53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1"/>
      <c r="R890" s="49"/>
      <c r="S890" s="49"/>
      <c r="T890" s="49"/>
      <c r="U890" s="52" t="str">
        <f t="shared" si="94"/>
        <v/>
      </c>
      <c r="V890" s="28"/>
      <c r="W890" s="53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1"/>
      <c r="R891" s="49"/>
      <c r="S891" s="49"/>
      <c r="T891" s="49"/>
      <c r="U891" s="52" t="str">
        <f t="shared" si="94"/>
        <v/>
      </c>
      <c r="V891" s="28"/>
      <c r="W891" s="53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1"/>
      <c r="R892" s="49"/>
      <c r="S892" s="49"/>
      <c r="T892" s="49"/>
      <c r="U892" s="52" t="str">
        <f t="shared" si="94"/>
        <v/>
      </c>
      <c r="V892" s="28"/>
      <c r="W892" s="53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1"/>
      <c r="R893" s="49"/>
      <c r="S893" s="49"/>
      <c r="T893" s="49"/>
      <c r="U893" s="52" t="str">
        <f t="shared" si="94"/>
        <v/>
      </c>
      <c r="V893" s="28"/>
      <c r="W893" s="53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1"/>
      <c r="R894" s="49"/>
      <c r="S894" s="49"/>
      <c r="T894" s="49"/>
      <c r="U894" s="52" t="str">
        <f t="shared" si="94"/>
        <v/>
      </c>
      <c r="V894" s="28"/>
      <c r="W894" s="53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1"/>
      <c r="R895" s="49"/>
      <c r="S895" s="49"/>
      <c r="T895" s="49"/>
      <c r="U895" s="52" t="str">
        <f t="shared" si="94"/>
        <v/>
      </c>
      <c r="V895" s="28"/>
      <c r="W895" s="53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1"/>
      <c r="R896" s="49"/>
      <c r="S896" s="49"/>
      <c r="T896" s="49"/>
      <c r="U896" s="52" t="str">
        <f t="shared" si="94"/>
        <v/>
      </c>
      <c r="V896" s="28"/>
      <c r="W896" s="53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1"/>
      <c r="R897" s="49"/>
      <c r="S897" s="49"/>
      <c r="T897" s="49"/>
      <c r="U897" s="52" t="str">
        <f t="shared" si="94"/>
        <v/>
      </c>
      <c r="V897" s="28"/>
      <c r="W897" s="53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1"/>
      <c r="R898" s="49"/>
      <c r="S898" s="49"/>
      <c r="T898" s="49"/>
      <c r="U898" s="52" t="str">
        <f t="shared" si="94"/>
        <v/>
      </c>
      <c r="V898" s="28"/>
      <c r="W898" s="53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1"/>
      <c r="R899" s="49"/>
      <c r="S899" s="49"/>
      <c r="T899" s="49"/>
      <c r="U899" s="52" t="str">
        <f t="shared" si="94"/>
        <v/>
      </c>
      <c r="V899" s="28"/>
      <c r="W899" s="53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1"/>
      <c r="R900" s="49"/>
      <c r="S900" s="49"/>
      <c r="T900" s="49"/>
      <c r="U900" s="52" t="str">
        <f t="shared" si="94"/>
        <v/>
      </c>
      <c r="V900" s="28"/>
      <c r="W900" s="53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1"/>
      <c r="R901" s="49"/>
      <c r="S901" s="49"/>
      <c r="T901" s="49"/>
      <c r="U901" s="52" t="str">
        <f t="shared" si="94"/>
        <v/>
      </c>
      <c r="V901" s="28"/>
      <c r="W901" s="53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1"/>
      <c r="R902" s="49"/>
      <c r="S902" s="49"/>
      <c r="T902" s="49"/>
      <c r="U902" s="52" t="str">
        <f t="shared" ref="U902:U965" si="101">IF(AND(ISBLANK(R902),ISBLANK(S902),ISBLANK(T902)),"",R902-(S902+T902))</f>
        <v/>
      </c>
      <c r="V902" s="28"/>
      <c r="W902" s="53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1"/>
      <c r="R903" s="49"/>
      <c r="S903" s="49"/>
      <c r="T903" s="49"/>
      <c r="U903" s="52" t="str">
        <f t="shared" si="101"/>
        <v/>
      </c>
      <c r="V903" s="28"/>
      <c r="W903" s="53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1"/>
      <c r="R904" s="49"/>
      <c r="S904" s="49"/>
      <c r="T904" s="49"/>
      <c r="U904" s="52" t="str">
        <f t="shared" si="101"/>
        <v/>
      </c>
      <c r="V904" s="28"/>
      <c r="W904" s="53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1"/>
      <c r="R905" s="49"/>
      <c r="S905" s="49"/>
      <c r="T905" s="49"/>
      <c r="U905" s="52" t="str">
        <f t="shared" si="101"/>
        <v/>
      </c>
      <c r="V905" s="28"/>
      <c r="W905" s="53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1"/>
      <c r="R906" s="49"/>
      <c r="S906" s="49"/>
      <c r="T906" s="49"/>
      <c r="U906" s="52" t="str">
        <f t="shared" si="101"/>
        <v/>
      </c>
      <c r="V906" s="28"/>
      <c r="W906" s="53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1"/>
      <c r="R907" s="49"/>
      <c r="S907" s="49"/>
      <c r="T907" s="49"/>
      <c r="U907" s="52" t="str">
        <f t="shared" si="101"/>
        <v/>
      </c>
      <c r="V907" s="28"/>
      <c r="W907" s="53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1"/>
      <c r="R908" s="49"/>
      <c r="S908" s="49"/>
      <c r="T908" s="49"/>
      <c r="U908" s="52" t="str">
        <f t="shared" si="101"/>
        <v/>
      </c>
      <c r="V908" s="28"/>
      <c r="W908" s="53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1"/>
      <c r="R909" s="49"/>
      <c r="S909" s="49"/>
      <c r="T909" s="49"/>
      <c r="U909" s="52" t="str">
        <f t="shared" si="101"/>
        <v/>
      </c>
      <c r="V909" s="28"/>
      <c r="W909" s="53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1"/>
      <c r="R910" s="49"/>
      <c r="S910" s="49"/>
      <c r="T910" s="49"/>
      <c r="U910" s="52" t="str">
        <f t="shared" si="101"/>
        <v/>
      </c>
      <c r="V910" s="28"/>
      <c r="W910" s="53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1"/>
      <c r="R911" s="49"/>
      <c r="S911" s="49"/>
      <c r="T911" s="49"/>
      <c r="U911" s="52" t="str">
        <f t="shared" si="101"/>
        <v/>
      </c>
      <c r="V911" s="28"/>
      <c r="W911" s="53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1"/>
      <c r="R912" s="49"/>
      <c r="S912" s="49"/>
      <c r="T912" s="49"/>
      <c r="U912" s="52" t="str">
        <f t="shared" si="101"/>
        <v/>
      </c>
      <c r="V912" s="28"/>
      <c r="W912" s="53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1"/>
      <c r="R913" s="49"/>
      <c r="S913" s="49"/>
      <c r="T913" s="49"/>
      <c r="U913" s="52" t="str">
        <f t="shared" si="101"/>
        <v/>
      </c>
      <c r="V913" s="28"/>
      <c r="W913" s="53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1"/>
      <c r="R914" s="49"/>
      <c r="S914" s="49"/>
      <c r="T914" s="49"/>
      <c r="U914" s="52" t="str">
        <f t="shared" si="101"/>
        <v/>
      </c>
      <c r="V914" s="28"/>
      <c r="W914" s="53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1"/>
      <c r="R915" s="49"/>
      <c r="S915" s="49"/>
      <c r="T915" s="49"/>
      <c r="U915" s="52" t="str">
        <f t="shared" si="101"/>
        <v/>
      </c>
      <c r="V915" s="28"/>
      <c r="W915" s="53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1"/>
      <c r="R916" s="49"/>
      <c r="S916" s="49"/>
      <c r="T916" s="49"/>
      <c r="U916" s="52" t="str">
        <f t="shared" si="101"/>
        <v/>
      </c>
      <c r="V916" s="28"/>
      <c r="W916" s="53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1"/>
      <c r="R917" s="49"/>
      <c r="S917" s="49"/>
      <c r="T917" s="49"/>
      <c r="U917" s="52" t="str">
        <f t="shared" si="101"/>
        <v/>
      </c>
      <c r="V917" s="28"/>
      <c r="W917" s="53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1"/>
      <c r="R918" s="49"/>
      <c r="S918" s="49"/>
      <c r="T918" s="49"/>
      <c r="U918" s="52" t="str">
        <f t="shared" si="101"/>
        <v/>
      </c>
      <c r="V918" s="28"/>
      <c r="W918" s="53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1"/>
      <c r="R919" s="49"/>
      <c r="S919" s="49"/>
      <c r="T919" s="49"/>
      <c r="U919" s="52" t="str">
        <f t="shared" si="101"/>
        <v/>
      </c>
      <c r="V919" s="28"/>
      <c r="W919" s="53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1"/>
      <c r="R920" s="49"/>
      <c r="S920" s="49"/>
      <c r="T920" s="49"/>
      <c r="U920" s="52" t="str">
        <f t="shared" si="101"/>
        <v/>
      </c>
      <c r="V920" s="28"/>
      <c r="W920" s="53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1"/>
      <c r="R921" s="49"/>
      <c r="S921" s="49"/>
      <c r="T921" s="49"/>
      <c r="U921" s="52" t="str">
        <f t="shared" si="101"/>
        <v/>
      </c>
      <c r="V921" s="28"/>
      <c r="W921" s="53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1"/>
      <c r="R922" s="49"/>
      <c r="S922" s="49"/>
      <c r="T922" s="49"/>
      <c r="U922" s="52" t="str">
        <f t="shared" si="101"/>
        <v/>
      </c>
      <c r="V922" s="28"/>
      <c r="W922" s="53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1"/>
      <c r="R923" s="49"/>
      <c r="S923" s="49"/>
      <c r="T923" s="49"/>
      <c r="U923" s="52" t="str">
        <f t="shared" si="101"/>
        <v/>
      </c>
      <c r="V923" s="28"/>
      <c r="W923" s="53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1"/>
      <c r="R924" s="49"/>
      <c r="S924" s="49"/>
      <c r="T924" s="49"/>
      <c r="U924" s="52" t="str">
        <f t="shared" si="101"/>
        <v/>
      </c>
      <c r="V924" s="28"/>
      <c r="W924" s="53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1"/>
      <c r="R925" s="49"/>
      <c r="S925" s="49"/>
      <c r="T925" s="49"/>
      <c r="U925" s="52" t="str">
        <f t="shared" si="101"/>
        <v/>
      </c>
      <c r="V925" s="28"/>
      <c r="W925" s="53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1"/>
      <c r="R926" s="49"/>
      <c r="S926" s="49"/>
      <c r="T926" s="49"/>
      <c r="U926" s="52" t="str">
        <f t="shared" si="101"/>
        <v/>
      </c>
      <c r="V926" s="28"/>
      <c r="W926" s="53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1"/>
      <c r="R927" s="49"/>
      <c r="S927" s="49"/>
      <c r="T927" s="49"/>
      <c r="U927" s="52" t="str">
        <f t="shared" si="101"/>
        <v/>
      </c>
      <c r="V927" s="28"/>
      <c r="W927" s="53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1"/>
      <c r="R928" s="49"/>
      <c r="S928" s="49"/>
      <c r="T928" s="49"/>
      <c r="U928" s="52" t="str">
        <f t="shared" si="101"/>
        <v/>
      </c>
      <c r="V928" s="28"/>
      <c r="W928" s="53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1"/>
      <c r="R929" s="49"/>
      <c r="S929" s="49"/>
      <c r="T929" s="49"/>
      <c r="U929" s="52" t="str">
        <f t="shared" si="101"/>
        <v/>
      </c>
      <c r="V929" s="28"/>
      <c r="W929" s="53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1"/>
      <c r="R930" s="49"/>
      <c r="S930" s="49"/>
      <c r="T930" s="49"/>
      <c r="U930" s="52" t="str">
        <f t="shared" si="101"/>
        <v/>
      </c>
      <c r="V930" s="28"/>
      <c r="W930" s="53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1"/>
      <c r="R931" s="49"/>
      <c r="S931" s="49"/>
      <c r="T931" s="49"/>
      <c r="U931" s="52" t="str">
        <f t="shared" si="101"/>
        <v/>
      </c>
      <c r="V931" s="28"/>
      <c r="W931" s="53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1"/>
      <c r="R932" s="49"/>
      <c r="S932" s="49"/>
      <c r="T932" s="49"/>
      <c r="U932" s="52" t="str">
        <f t="shared" si="101"/>
        <v/>
      </c>
      <c r="V932" s="28"/>
      <c r="W932" s="53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1"/>
      <c r="R933" s="49"/>
      <c r="S933" s="49"/>
      <c r="T933" s="49"/>
      <c r="U933" s="52" t="str">
        <f t="shared" si="101"/>
        <v/>
      </c>
      <c r="V933" s="28"/>
      <c r="W933" s="53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1"/>
      <c r="R934" s="49"/>
      <c r="S934" s="49"/>
      <c r="T934" s="49"/>
      <c r="U934" s="52" t="str">
        <f t="shared" si="101"/>
        <v/>
      </c>
      <c r="V934" s="28"/>
      <c r="W934" s="53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1"/>
      <c r="R935" s="49"/>
      <c r="S935" s="49"/>
      <c r="T935" s="49"/>
      <c r="U935" s="52" t="str">
        <f t="shared" si="101"/>
        <v/>
      </c>
      <c r="V935" s="28"/>
      <c r="W935" s="53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1"/>
      <c r="R936" s="49"/>
      <c r="S936" s="49"/>
      <c r="T936" s="49"/>
      <c r="U936" s="52" t="str">
        <f t="shared" si="101"/>
        <v/>
      </c>
      <c r="V936" s="28"/>
      <c r="W936" s="53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1"/>
      <c r="R937" s="49"/>
      <c r="S937" s="49"/>
      <c r="T937" s="49"/>
      <c r="U937" s="52" t="str">
        <f t="shared" si="101"/>
        <v/>
      </c>
      <c r="V937" s="28"/>
      <c r="W937" s="53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1"/>
      <c r="R938" s="49"/>
      <c r="S938" s="49"/>
      <c r="T938" s="49"/>
      <c r="U938" s="52" t="str">
        <f t="shared" si="101"/>
        <v/>
      </c>
      <c r="V938" s="28"/>
      <c r="W938" s="53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1"/>
      <c r="R939" s="49"/>
      <c r="S939" s="49"/>
      <c r="T939" s="49"/>
      <c r="U939" s="52" t="str">
        <f t="shared" si="101"/>
        <v/>
      </c>
      <c r="V939" s="28"/>
      <c r="W939" s="53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1"/>
      <c r="R940" s="49"/>
      <c r="S940" s="49"/>
      <c r="T940" s="49"/>
      <c r="U940" s="52" t="str">
        <f t="shared" si="101"/>
        <v/>
      </c>
      <c r="V940" s="28"/>
      <c r="W940" s="53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1"/>
      <c r="R941" s="49"/>
      <c r="S941" s="49"/>
      <c r="T941" s="49"/>
      <c r="U941" s="52" t="str">
        <f t="shared" si="101"/>
        <v/>
      </c>
      <c r="V941" s="28"/>
      <c r="W941" s="53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1"/>
      <c r="R942" s="49"/>
      <c r="S942" s="49"/>
      <c r="T942" s="49"/>
      <c r="U942" s="52" t="str">
        <f t="shared" si="101"/>
        <v/>
      </c>
      <c r="V942" s="28"/>
      <c r="W942" s="53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1"/>
      <c r="R943" s="49"/>
      <c r="S943" s="49"/>
      <c r="T943" s="49"/>
      <c r="U943" s="52" t="str">
        <f t="shared" si="101"/>
        <v/>
      </c>
      <c r="V943" s="28"/>
      <c r="W943" s="53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1"/>
      <c r="R944" s="49"/>
      <c r="S944" s="49"/>
      <c r="T944" s="49"/>
      <c r="U944" s="52" t="str">
        <f t="shared" si="101"/>
        <v/>
      </c>
      <c r="V944" s="28"/>
      <c r="W944" s="53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1"/>
      <c r="R945" s="49"/>
      <c r="S945" s="49"/>
      <c r="T945" s="49"/>
      <c r="U945" s="52" t="str">
        <f t="shared" si="101"/>
        <v/>
      </c>
      <c r="V945" s="28"/>
      <c r="W945" s="53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1"/>
      <c r="R946" s="49"/>
      <c r="S946" s="49"/>
      <c r="T946" s="49"/>
      <c r="U946" s="52" t="str">
        <f t="shared" si="101"/>
        <v/>
      </c>
      <c r="V946" s="28"/>
      <c r="W946" s="53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1"/>
      <c r="R947" s="49"/>
      <c r="S947" s="49"/>
      <c r="T947" s="49"/>
      <c r="U947" s="52" t="str">
        <f t="shared" si="101"/>
        <v/>
      </c>
      <c r="V947" s="28"/>
      <c r="W947" s="53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1"/>
      <c r="R948" s="49"/>
      <c r="S948" s="49"/>
      <c r="T948" s="49"/>
      <c r="U948" s="52" t="str">
        <f t="shared" si="101"/>
        <v/>
      </c>
      <c r="V948" s="28"/>
      <c r="W948" s="53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1"/>
      <c r="R949" s="49"/>
      <c r="S949" s="49"/>
      <c r="T949" s="49"/>
      <c r="U949" s="52" t="str">
        <f t="shared" si="101"/>
        <v/>
      </c>
      <c r="V949" s="28"/>
      <c r="W949" s="53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1"/>
      <c r="R950" s="49"/>
      <c r="S950" s="49"/>
      <c r="T950" s="49"/>
      <c r="U950" s="52" t="str">
        <f t="shared" si="101"/>
        <v/>
      </c>
      <c r="V950" s="28"/>
      <c r="W950" s="53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1"/>
      <c r="R951" s="49"/>
      <c r="S951" s="49"/>
      <c r="T951" s="49"/>
      <c r="U951" s="52" t="str">
        <f t="shared" si="101"/>
        <v/>
      </c>
      <c r="V951" s="28"/>
      <c r="W951" s="53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1"/>
      <c r="R952" s="49"/>
      <c r="S952" s="49"/>
      <c r="T952" s="49"/>
      <c r="U952" s="52" t="str">
        <f t="shared" si="101"/>
        <v/>
      </c>
      <c r="V952" s="28"/>
      <c r="W952" s="53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1"/>
      <c r="R953" s="49"/>
      <c r="S953" s="49"/>
      <c r="T953" s="49"/>
      <c r="U953" s="52" t="str">
        <f t="shared" si="101"/>
        <v/>
      </c>
      <c r="V953" s="28"/>
      <c r="W953" s="53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1"/>
      <c r="R954" s="49"/>
      <c r="S954" s="49"/>
      <c r="T954" s="49"/>
      <c r="U954" s="52" t="str">
        <f t="shared" si="101"/>
        <v/>
      </c>
      <c r="V954" s="28"/>
      <c r="W954" s="53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1"/>
      <c r="R955" s="49"/>
      <c r="S955" s="49"/>
      <c r="T955" s="49"/>
      <c r="U955" s="52" t="str">
        <f t="shared" si="101"/>
        <v/>
      </c>
      <c r="V955" s="28"/>
      <c r="W955" s="53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1"/>
      <c r="R956" s="49"/>
      <c r="S956" s="49"/>
      <c r="T956" s="49"/>
      <c r="U956" s="52" t="str">
        <f t="shared" si="101"/>
        <v/>
      </c>
      <c r="V956" s="28"/>
      <c r="W956" s="53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1"/>
      <c r="R957" s="49"/>
      <c r="S957" s="49"/>
      <c r="T957" s="49"/>
      <c r="U957" s="52" t="str">
        <f t="shared" si="101"/>
        <v/>
      </c>
      <c r="V957" s="28"/>
      <c r="W957" s="53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1"/>
      <c r="R958" s="49"/>
      <c r="S958" s="49"/>
      <c r="T958" s="49"/>
      <c r="U958" s="52" t="str">
        <f t="shared" si="101"/>
        <v/>
      </c>
      <c r="V958" s="28"/>
      <c r="W958" s="53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1"/>
      <c r="R959" s="49"/>
      <c r="S959" s="49"/>
      <c r="T959" s="49"/>
      <c r="U959" s="52" t="str">
        <f t="shared" si="101"/>
        <v/>
      </c>
      <c r="V959" s="28"/>
      <c r="W959" s="53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1"/>
      <c r="R960" s="49"/>
      <c r="S960" s="49"/>
      <c r="T960" s="49"/>
      <c r="U960" s="52" t="str">
        <f t="shared" si="101"/>
        <v/>
      </c>
      <c r="V960" s="28"/>
      <c r="W960" s="53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1"/>
      <c r="R961" s="49"/>
      <c r="S961" s="49"/>
      <c r="T961" s="49"/>
      <c r="U961" s="52" t="str">
        <f t="shared" si="101"/>
        <v/>
      </c>
      <c r="V961" s="28"/>
      <c r="W961" s="53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1"/>
      <c r="R962" s="49"/>
      <c r="S962" s="49"/>
      <c r="T962" s="49"/>
      <c r="U962" s="52" t="str">
        <f t="shared" si="101"/>
        <v/>
      </c>
      <c r="V962" s="28"/>
      <c r="W962" s="53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1"/>
      <c r="R963" s="49"/>
      <c r="S963" s="49"/>
      <c r="T963" s="49"/>
      <c r="U963" s="52" t="str">
        <f t="shared" si="101"/>
        <v/>
      </c>
      <c r="V963" s="28"/>
      <c r="W963" s="53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1"/>
      <c r="R964" s="49"/>
      <c r="S964" s="49"/>
      <c r="T964" s="49"/>
      <c r="U964" s="52" t="str">
        <f t="shared" si="101"/>
        <v/>
      </c>
      <c r="V964" s="28"/>
      <c r="W964" s="53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1"/>
      <c r="R965" s="49"/>
      <c r="S965" s="49"/>
      <c r="T965" s="49"/>
      <c r="U965" s="52" t="str">
        <f t="shared" si="101"/>
        <v/>
      </c>
      <c r="V965" s="28"/>
      <c r="W965" s="53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1"/>
      <c r="R966" s="49"/>
      <c r="S966" s="49"/>
      <c r="T966" s="49"/>
      <c r="U966" s="52" t="str">
        <f t="shared" ref="U966:U1004" si="108">IF(AND(ISBLANK(R966),ISBLANK(S966),ISBLANK(T966)),"",R966-(S966+T966))</f>
        <v/>
      </c>
      <c r="V966" s="28"/>
      <c r="W966" s="53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1"/>
      <c r="R967" s="49"/>
      <c r="S967" s="49"/>
      <c r="T967" s="49"/>
      <c r="U967" s="52" t="str">
        <f t="shared" si="108"/>
        <v/>
      </c>
      <c r="V967" s="28"/>
      <c r="W967" s="53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1"/>
      <c r="R968" s="49"/>
      <c r="S968" s="49"/>
      <c r="T968" s="49"/>
      <c r="U968" s="52" t="str">
        <f t="shared" si="108"/>
        <v/>
      </c>
      <c r="V968" s="28"/>
      <c r="W968" s="53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1"/>
      <c r="R969" s="49"/>
      <c r="S969" s="49"/>
      <c r="T969" s="49"/>
      <c r="U969" s="52" t="str">
        <f t="shared" si="108"/>
        <v/>
      </c>
      <c r="V969" s="28"/>
      <c r="W969" s="53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1"/>
      <c r="R970" s="49"/>
      <c r="S970" s="49"/>
      <c r="T970" s="49"/>
      <c r="U970" s="52" t="str">
        <f t="shared" si="108"/>
        <v/>
      </c>
      <c r="V970" s="28"/>
      <c r="W970" s="53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1"/>
      <c r="R971" s="49"/>
      <c r="S971" s="49"/>
      <c r="T971" s="49"/>
      <c r="U971" s="52" t="str">
        <f t="shared" si="108"/>
        <v/>
      </c>
      <c r="V971" s="28"/>
      <c r="W971" s="53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1"/>
      <c r="R972" s="49"/>
      <c r="S972" s="49"/>
      <c r="T972" s="49"/>
      <c r="U972" s="52" t="str">
        <f t="shared" si="108"/>
        <v/>
      </c>
      <c r="V972" s="28"/>
      <c r="W972" s="53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1"/>
      <c r="R973" s="49"/>
      <c r="S973" s="49"/>
      <c r="T973" s="49"/>
      <c r="U973" s="52" t="str">
        <f t="shared" si="108"/>
        <v/>
      </c>
      <c r="V973" s="28"/>
      <c r="W973" s="53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1"/>
      <c r="R974" s="49"/>
      <c r="S974" s="49"/>
      <c r="T974" s="49"/>
      <c r="U974" s="52" t="str">
        <f t="shared" si="108"/>
        <v/>
      </c>
      <c r="V974" s="28"/>
      <c r="W974" s="53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1"/>
      <c r="R975" s="49"/>
      <c r="S975" s="49"/>
      <c r="T975" s="49"/>
      <c r="U975" s="52" t="str">
        <f t="shared" si="108"/>
        <v/>
      </c>
      <c r="V975" s="28"/>
      <c r="W975" s="53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1"/>
      <c r="R976" s="49"/>
      <c r="S976" s="49"/>
      <c r="T976" s="49"/>
      <c r="U976" s="52" t="str">
        <f t="shared" si="108"/>
        <v/>
      </c>
      <c r="V976" s="28"/>
      <c r="W976" s="53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1"/>
      <c r="R977" s="49"/>
      <c r="S977" s="49"/>
      <c r="T977" s="49"/>
      <c r="U977" s="52" t="str">
        <f t="shared" si="108"/>
        <v/>
      </c>
      <c r="V977" s="28"/>
      <c r="W977" s="53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1"/>
      <c r="R978" s="49"/>
      <c r="S978" s="49"/>
      <c r="T978" s="49"/>
      <c r="U978" s="52" t="str">
        <f t="shared" si="108"/>
        <v/>
      </c>
      <c r="V978" s="28"/>
      <c r="W978" s="53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1"/>
      <c r="R979" s="49"/>
      <c r="S979" s="49"/>
      <c r="T979" s="49"/>
      <c r="U979" s="52" t="str">
        <f t="shared" si="108"/>
        <v/>
      </c>
      <c r="V979" s="28"/>
      <c r="W979" s="53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1"/>
      <c r="R980" s="49"/>
      <c r="S980" s="49"/>
      <c r="T980" s="49"/>
      <c r="U980" s="52" t="str">
        <f t="shared" si="108"/>
        <v/>
      </c>
      <c r="V980" s="28"/>
      <c r="W980" s="53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1"/>
      <c r="R981" s="49"/>
      <c r="S981" s="49"/>
      <c r="T981" s="49"/>
      <c r="U981" s="52" t="str">
        <f t="shared" si="108"/>
        <v/>
      </c>
      <c r="V981" s="28"/>
      <c r="W981" s="53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1"/>
      <c r="R982" s="49"/>
      <c r="S982" s="49"/>
      <c r="T982" s="49"/>
      <c r="U982" s="52" t="str">
        <f t="shared" si="108"/>
        <v/>
      </c>
      <c r="V982" s="28"/>
      <c r="W982" s="53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1"/>
      <c r="R983" s="49"/>
      <c r="S983" s="49"/>
      <c r="T983" s="49"/>
      <c r="U983" s="52" t="str">
        <f t="shared" si="108"/>
        <v/>
      </c>
      <c r="V983" s="28"/>
      <c r="W983" s="53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1"/>
      <c r="R984" s="49"/>
      <c r="S984" s="49"/>
      <c r="T984" s="49"/>
      <c r="U984" s="52" t="str">
        <f t="shared" si="108"/>
        <v/>
      </c>
      <c r="V984" s="28"/>
      <c r="W984" s="53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1"/>
      <c r="R985" s="49"/>
      <c r="S985" s="49"/>
      <c r="T985" s="49"/>
      <c r="U985" s="52" t="str">
        <f t="shared" si="108"/>
        <v/>
      </c>
      <c r="V985" s="28"/>
      <c r="W985" s="53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1"/>
      <c r="R986" s="49"/>
      <c r="S986" s="49"/>
      <c r="T986" s="49"/>
      <c r="U986" s="52" t="str">
        <f t="shared" si="108"/>
        <v/>
      </c>
      <c r="V986" s="28"/>
      <c r="W986" s="53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1"/>
      <c r="R987" s="49"/>
      <c r="S987" s="49"/>
      <c r="T987" s="49"/>
      <c r="U987" s="52" t="str">
        <f t="shared" si="108"/>
        <v/>
      </c>
      <c r="V987" s="28"/>
      <c r="W987" s="53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1"/>
      <c r="R988" s="49"/>
      <c r="S988" s="49"/>
      <c r="T988" s="49"/>
      <c r="U988" s="52" t="str">
        <f t="shared" si="108"/>
        <v/>
      </c>
      <c r="V988" s="28"/>
      <c r="W988" s="53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1"/>
      <c r="R989" s="49"/>
      <c r="S989" s="49"/>
      <c r="T989" s="49"/>
      <c r="U989" s="52" t="str">
        <f t="shared" si="108"/>
        <v/>
      </c>
      <c r="V989" s="28"/>
      <c r="W989" s="53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1"/>
      <c r="R990" s="49"/>
      <c r="S990" s="49"/>
      <c r="T990" s="49"/>
      <c r="U990" s="52" t="str">
        <f t="shared" si="108"/>
        <v/>
      </c>
      <c r="V990" s="28"/>
      <c r="W990" s="53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1"/>
      <c r="R991" s="49"/>
      <c r="S991" s="49"/>
      <c r="T991" s="49"/>
      <c r="U991" s="52" t="str">
        <f t="shared" si="108"/>
        <v/>
      </c>
      <c r="V991" s="28"/>
      <c r="W991" s="53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1"/>
      <c r="R992" s="49"/>
      <c r="S992" s="49"/>
      <c r="T992" s="49"/>
      <c r="U992" s="52" t="str">
        <f t="shared" si="108"/>
        <v/>
      </c>
      <c r="V992" s="28"/>
      <c r="W992" s="53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1"/>
      <c r="R993" s="49"/>
      <c r="S993" s="49"/>
      <c r="T993" s="49"/>
      <c r="U993" s="52" t="str">
        <f t="shared" si="108"/>
        <v/>
      </c>
      <c r="V993" s="28"/>
      <c r="W993" s="53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1"/>
      <c r="R994" s="49"/>
      <c r="S994" s="49"/>
      <c r="T994" s="49"/>
      <c r="U994" s="52" t="str">
        <f t="shared" si="108"/>
        <v/>
      </c>
      <c r="V994" s="28"/>
      <c r="W994" s="53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1"/>
      <c r="R995" s="49"/>
      <c r="S995" s="49"/>
      <c r="T995" s="49"/>
      <c r="U995" s="52" t="str">
        <f t="shared" si="108"/>
        <v/>
      </c>
      <c r="V995" s="28"/>
      <c r="W995" s="53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1"/>
      <c r="R996" s="49"/>
      <c r="S996" s="49"/>
      <c r="T996" s="49"/>
      <c r="U996" s="52" t="str">
        <f t="shared" si="108"/>
        <v/>
      </c>
      <c r="V996" s="28"/>
      <c r="W996" s="53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1"/>
      <c r="R997" s="49"/>
      <c r="S997" s="49"/>
      <c r="T997" s="49"/>
      <c r="U997" s="52" t="str">
        <f t="shared" si="108"/>
        <v/>
      </c>
      <c r="V997" s="28"/>
      <c r="W997" s="53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1"/>
      <c r="R998" s="49"/>
      <c r="S998" s="49"/>
      <c r="T998" s="49"/>
      <c r="U998" s="52" t="str">
        <f t="shared" si="108"/>
        <v/>
      </c>
      <c r="V998" s="28"/>
      <c r="W998" s="53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1"/>
      <c r="R999" s="49"/>
      <c r="S999" s="49"/>
      <c r="T999" s="49"/>
      <c r="U999" s="52" t="str">
        <f t="shared" si="108"/>
        <v/>
      </c>
      <c r="V999" s="28"/>
      <c r="W999" s="53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1"/>
      <c r="R1000" s="49"/>
      <c r="S1000" s="49"/>
      <c r="T1000" s="49"/>
      <c r="U1000" s="52" t="str">
        <f t="shared" si="108"/>
        <v/>
      </c>
      <c r="V1000" s="28"/>
      <c r="W1000" s="53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1"/>
      <c r="R1001" s="49"/>
      <c r="S1001" s="49"/>
      <c r="T1001" s="49"/>
      <c r="U1001" s="52" t="str">
        <f t="shared" si="108"/>
        <v/>
      </c>
      <c r="V1001" s="28"/>
      <c r="W1001" s="53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1"/>
      <c r="R1002" s="49"/>
      <c r="S1002" s="49"/>
      <c r="T1002" s="49"/>
      <c r="U1002" s="52" t="str">
        <f t="shared" si="108"/>
        <v/>
      </c>
      <c r="V1002" s="28"/>
      <c r="W1002" s="53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1"/>
      <c r="R1003" s="49"/>
      <c r="S1003" s="49"/>
      <c r="T1003" s="49"/>
      <c r="U1003" s="52" t="str">
        <f t="shared" si="108"/>
        <v/>
      </c>
      <c r="V1003" s="28"/>
      <c r="W1003" s="53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1"/>
      <c r="R1004" s="49"/>
      <c r="S1004" s="49"/>
      <c r="T1004" s="49"/>
      <c r="U1004" s="52" t="str">
        <f t="shared" si="108"/>
        <v/>
      </c>
      <c r="V1004" s="28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8 L10 L13 L15:L1004">
    <cfRule type="duplicateValues" dxfId="1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list" allowBlank="1" showInputMessage="1" showErrorMessage="1" sqref="V5 V6:V7 V8:V10 V11:V12 V13:V16 V17:V1004" xr:uid="{00000000-0002-0000-0400-000002000000}">
      <formula1>"Loan Card,Digital Payment,Cash Receipt,Borrower Written Statement,Deliquent Staff Written Statement,Center Meeting Register,Hand Written Receipt"</formula1>
    </dataValidation>
    <dataValidation type="custom" allowBlank="1" showInputMessage="1" showErrorMessage="1" sqref="E7 E10 E8:E9 E11:E16 E17:E103" xr:uid="{00000000-0002-0000-0400-000003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11 M5:M6 M7:M8 M9:M10 M12:M13 M14:M16 M17:M1004" xr:uid="{00000000-0002-0000-0400-000004000000}">
      <formula1>42370</formula1>
      <formula2>47848</formula2>
    </dataValidation>
    <dataValidation type="list" allowBlank="1" showInputMessage="1" showErrorMessage="1" sqref="P11 P5:P6 P7:P8 P9:P10 P12:P13 P14:P16 P17:P1004" xr:uid="{00000000-0002-0000-0400-000005000000}">
      <formula1>Type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6000000}">
      <formula1>42370</formula1>
      <formula2>47484</formula2>
    </dataValidation>
    <dataValidation type="custom" allowBlank="1" showInputMessage="1" showErrorMessage="1" error="Enter Valid Date_x000a_" sqref="E5:E6" xr:uid="{00000000-0002-0000-0400-000007000000}">
      <formula1>ISNUMBER(E5)*(E5&gt;=DATE(2023,10,1))*(E5&lt;=DATE(2031,12,31))*(INT(E5)=E5)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A3" workbookViewId="0">
      <selection activeCell="A5" sqref="A5"/>
    </sheetView>
  </sheetViews>
  <sheetFormatPr defaultColWidth="0" defaultRowHeight="14.4" zeroHeight="1"/>
  <cols>
    <col min="1" max="1" width="4.21875" style="2" customWidth="1"/>
    <col min="2" max="2" width="4.5546875" style="2" customWidth="1"/>
    <col min="3" max="3" width="5.5546875" style="2" customWidth="1"/>
    <col min="4" max="4" width="10.5546875" style="2" bestFit="1" customWidth="1"/>
    <col min="5" max="5" width="5.21875" style="2" customWidth="1"/>
    <col min="6" max="6" width="8.109375" style="2" customWidth="1"/>
    <col min="7" max="7" width="6.44140625" style="2" customWidth="1"/>
    <col min="8" max="8" width="5.44140625" style="2" customWidth="1"/>
    <col min="9" max="9" width="6.88671875" style="2" customWidth="1"/>
    <col min="10" max="10" width="6" style="2" customWidth="1"/>
    <col min="11" max="11" width="7.21875" style="2" customWidth="1"/>
    <col min="12" max="12" width="8.6640625" style="2" customWidth="1"/>
    <col min="13" max="13" width="10.21875" style="2" customWidth="1"/>
    <col min="14" max="14" width="6.5546875" style="2" customWidth="1"/>
    <col min="15" max="15" width="7.77734375" style="2" customWidth="1"/>
    <col min="16" max="16" width="6.218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7.21875" style="2" bestFit="1" customWidth="1"/>
    <col min="61" max="61" width="10.44140625" style="2" bestFit="1" customWidth="1"/>
    <col min="62" max="62" width="13.44140625" style="2" bestFit="1" customWidth="1"/>
    <col min="63" max="63" width="23.5546875" style="3" customWidth="1"/>
    <col min="64" max="64" width="18.77734375" style="3" bestFit="1" customWidth="1"/>
    <col min="65" max="65" width="20.33203125" style="4" bestFit="1" customWidth="1"/>
    <col min="66" max="66" width="11.88671875" style="5" bestFit="1" customWidth="1"/>
    <col min="67" max="67" width="11.6640625" style="6" bestFit="1" customWidth="1"/>
    <col min="68" max="68" width="14.109375" style="2" bestFit="1" customWidth="1"/>
    <col min="69" max="69" width="14.109375" style="7" bestFit="1" customWidth="1"/>
    <col min="70" max="70" width="45.77734375" style="2" customWidth="1"/>
    <col min="71" max="71" width="8.77734375" style="2" customWidth="1"/>
    <col min="72" max="16384" width="8.77734375" style="2" hidden="1"/>
  </cols>
  <sheetData>
    <row r="1" spans="1:70">
      <c r="A1" s="8" t="s">
        <v>234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235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681</v>
      </c>
      <c r="B3" s="9"/>
      <c r="C3" s="9"/>
      <c r="D3" s="132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236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236</v>
      </c>
    </row>
    <row r="4" spans="1:70" ht="96.6">
      <c r="A4" s="11" t="s">
        <v>237</v>
      </c>
      <c r="B4" s="11" t="s">
        <v>238</v>
      </c>
      <c r="C4" s="11" t="s">
        <v>125</v>
      </c>
      <c r="D4" s="11" t="s">
        <v>119</v>
      </c>
      <c r="E4" s="11" t="s">
        <v>118</v>
      </c>
      <c r="F4" s="11" t="s">
        <v>239</v>
      </c>
      <c r="G4" s="11" t="s">
        <v>115</v>
      </c>
      <c r="H4" s="11" t="s">
        <v>240</v>
      </c>
      <c r="I4" s="11" t="s">
        <v>241</v>
      </c>
      <c r="J4" s="11" t="s">
        <v>242</v>
      </c>
      <c r="K4" s="11" t="s">
        <v>243</v>
      </c>
      <c r="L4" s="11" t="s">
        <v>244</v>
      </c>
      <c r="M4" s="11" t="s">
        <v>245</v>
      </c>
      <c r="N4" s="11" t="s">
        <v>246</v>
      </c>
      <c r="O4" s="11" t="s">
        <v>188</v>
      </c>
      <c r="P4" s="11" t="s">
        <v>247</v>
      </c>
      <c r="Q4" s="11" t="s">
        <v>248</v>
      </c>
      <c r="R4" s="11" t="s">
        <v>249</v>
      </c>
      <c r="S4" s="11" t="s">
        <v>250</v>
      </c>
      <c r="T4" s="11" t="s">
        <v>251</v>
      </c>
      <c r="U4" s="11" t="s">
        <v>252</v>
      </c>
      <c r="V4" s="11" t="s">
        <v>253</v>
      </c>
      <c r="W4" s="11" t="s">
        <v>254</v>
      </c>
      <c r="X4" s="11" t="s">
        <v>255</v>
      </c>
      <c r="Y4" s="11" t="s">
        <v>256</v>
      </c>
      <c r="Z4" s="11" t="s">
        <v>257</v>
      </c>
      <c r="AA4" s="11" t="s">
        <v>258</v>
      </c>
      <c r="AB4" s="11" t="s">
        <v>259</v>
      </c>
      <c r="AC4" s="11" t="s">
        <v>260</v>
      </c>
      <c r="AD4" s="11" t="s">
        <v>261</v>
      </c>
      <c r="AE4" s="11" t="s">
        <v>262</v>
      </c>
      <c r="AF4" s="11" t="s">
        <v>263</v>
      </c>
      <c r="AG4" s="11" t="s">
        <v>264</v>
      </c>
      <c r="AH4" s="11" t="s">
        <v>265</v>
      </c>
      <c r="AI4" s="11" t="s">
        <v>266</v>
      </c>
      <c r="AJ4" s="11" t="s">
        <v>267</v>
      </c>
      <c r="AK4" s="11" t="s">
        <v>268</v>
      </c>
      <c r="AL4" s="11" t="s">
        <v>269</v>
      </c>
      <c r="AM4" s="11" t="s">
        <v>270</v>
      </c>
      <c r="AN4" s="11" t="s">
        <v>271</v>
      </c>
      <c r="AO4" s="11" t="s">
        <v>272</v>
      </c>
      <c r="AP4" s="11" t="s">
        <v>273</v>
      </c>
      <c r="AQ4" s="11" t="s">
        <v>274</v>
      </c>
      <c r="AR4" s="11" t="s">
        <v>275</v>
      </c>
      <c r="AS4" s="11" t="s">
        <v>276</v>
      </c>
      <c r="AT4" s="11" t="s">
        <v>277</v>
      </c>
      <c r="AU4" s="11" t="s">
        <v>278</v>
      </c>
      <c r="AV4" s="11" t="s">
        <v>279</v>
      </c>
      <c r="AW4" s="11" t="s">
        <v>280</v>
      </c>
      <c r="AX4" s="11" t="s">
        <v>281</v>
      </c>
      <c r="AY4" s="11" t="s">
        <v>282</v>
      </c>
      <c r="AZ4" s="11" t="s">
        <v>283</v>
      </c>
      <c r="BA4" s="11" t="s">
        <v>284</v>
      </c>
      <c r="BB4" s="11" t="s">
        <v>285</v>
      </c>
      <c r="BC4" s="11" t="s">
        <v>286</v>
      </c>
      <c r="BD4" s="11" t="s">
        <v>287</v>
      </c>
      <c r="BE4" s="11" t="s">
        <v>288</v>
      </c>
      <c r="BF4" s="11" t="s">
        <v>289</v>
      </c>
      <c r="BG4" s="20" t="s">
        <v>290</v>
      </c>
      <c r="BH4" s="21" t="s">
        <v>291</v>
      </c>
      <c r="BI4" s="21" t="s">
        <v>292</v>
      </c>
      <c r="BJ4" s="21" t="s">
        <v>293</v>
      </c>
      <c r="BK4" s="21" t="s">
        <v>294</v>
      </c>
      <c r="BL4" s="22" t="s">
        <v>295</v>
      </c>
      <c r="BM4" s="21" t="s">
        <v>296</v>
      </c>
      <c r="BN4" s="21" t="s">
        <v>297</v>
      </c>
      <c r="BO4" s="21" t="s">
        <v>298</v>
      </c>
      <c r="BP4" s="21" t="s">
        <v>299</v>
      </c>
      <c r="BQ4" s="21" t="s">
        <v>300</v>
      </c>
      <c r="BR4" s="21" t="s">
        <v>301</v>
      </c>
    </row>
    <row r="5" spans="1:70" s="1" customFormat="1" ht="15" customHeight="1">
      <c r="A5" s="12">
        <v>1</v>
      </c>
      <c r="B5" s="13" t="s">
        <v>302</v>
      </c>
      <c r="C5" s="13" t="s">
        <v>130</v>
      </c>
      <c r="D5" s="13" t="s">
        <v>124</v>
      </c>
      <c r="E5" s="13" t="s">
        <v>303</v>
      </c>
      <c r="F5" s="13" t="s">
        <v>122</v>
      </c>
      <c r="G5" s="13" t="s">
        <v>120</v>
      </c>
      <c r="H5" s="13" t="s">
        <v>121</v>
      </c>
      <c r="I5" s="13">
        <v>205786</v>
      </c>
      <c r="J5" s="13" t="s">
        <v>304</v>
      </c>
      <c r="K5" s="13">
        <v>205786</v>
      </c>
      <c r="L5" s="13" t="s">
        <v>305</v>
      </c>
      <c r="M5" s="13" t="s">
        <v>306</v>
      </c>
      <c r="N5" s="13">
        <v>403052</v>
      </c>
      <c r="O5" s="13" t="s">
        <v>205</v>
      </c>
      <c r="P5" s="13">
        <v>648406</v>
      </c>
      <c r="Q5" s="13" t="s">
        <v>307</v>
      </c>
      <c r="R5" s="13" t="s">
        <v>308</v>
      </c>
      <c r="S5" s="13" t="s">
        <v>206</v>
      </c>
      <c r="T5" s="13" t="s">
        <v>206</v>
      </c>
      <c r="U5" s="13" t="s">
        <v>309</v>
      </c>
      <c r="V5" s="13" t="s">
        <v>310</v>
      </c>
      <c r="W5" s="13">
        <v>541</v>
      </c>
      <c r="X5" s="13" t="s">
        <v>311</v>
      </c>
      <c r="Y5" s="13">
        <v>355651167</v>
      </c>
      <c r="Z5" s="13" t="s">
        <v>207</v>
      </c>
      <c r="AA5" s="13" t="s">
        <v>208</v>
      </c>
      <c r="AB5" s="15">
        <v>42000</v>
      </c>
      <c r="AC5" s="13" t="s">
        <v>312</v>
      </c>
      <c r="AD5" s="13">
        <v>24</v>
      </c>
      <c r="AE5" s="13" t="s">
        <v>313</v>
      </c>
      <c r="AF5" s="13" t="s">
        <v>314</v>
      </c>
      <c r="AG5" s="13" t="s">
        <v>315</v>
      </c>
      <c r="AH5" s="13" t="s">
        <v>316</v>
      </c>
      <c r="AI5" s="13" t="s">
        <v>317</v>
      </c>
      <c r="AJ5" s="15">
        <v>2240</v>
      </c>
      <c r="AK5" s="15">
        <v>2240</v>
      </c>
      <c r="AL5" s="13" t="s">
        <v>318</v>
      </c>
      <c r="AM5" s="15">
        <v>11539.09</v>
      </c>
      <c r="AN5" s="15">
        <v>6380.91</v>
      </c>
      <c r="AO5" s="15">
        <v>17920</v>
      </c>
      <c r="AP5" s="15">
        <v>30460.91</v>
      </c>
      <c r="AQ5" s="15">
        <v>5707.09</v>
      </c>
      <c r="AR5" s="15">
        <v>36168</v>
      </c>
      <c r="AS5" s="15">
        <v>3241.59</v>
      </c>
      <c r="AT5" s="15">
        <v>1238.4100000000001</v>
      </c>
      <c r="AU5" s="15">
        <v>4480</v>
      </c>
      <c r="AV5" s="13">
        <v>16</v>
      </c>
      <c r="AW5" s="13" t="s">
        <v>319</v>
      </c>
      <c r="AX5" s="13" t="s">
        <v>320</v>
      </c>
      <c r="AY5" s="13" t="s">
        <v>319</v>
      </c>
      <c r="AZ5" s="13" t="s">
        <v>319</v>
      </c>
      <c r="BA5" s="13" t="s">
        <v>319</v>
      </c>
      <c r="BB5" s="13" t="s">
        <v>321</v>
      </c>
      <c r="BC5" s="13" t="s">
        <v>319</v>
      </c>
      <c r="BD5" s="13" t="s">
        <v>319</v>
      </c>
      <c r="BE5" s="15">
        <v>0</v>
      </c>
      <c r="BF5" s="13" t="s">
        <v>206</v>
      </c>
      <c r="BG5" s="13" t="s">
        <v>322</v>
      </c>
      <c r="BH5" s="23" t="s">
        <v>323</v>
      </c>
      <c r="BI5" s="14" t="s">
        <v>324</v>
      </c>
      <c r="BJ5" s="24">
        <v>45849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2240</v>
      </c>
      <c r="BQ5" s="28" t="s">
        <v>7</v>
      </c>
      <c r="BR5" s="29" t="s">
        <v>209</v>
      </c>
    </row>
    <row r="6" spans="1:70" s="1" customFormat="1" ht="15" customHeight="1">
      <c r="A6" s="12">
        <v>2</v>
      </c>
      <c r="B6" s="13" t="s">
        <v>302</v>
      </c>
      <c r="C6" s="13" t="s">
        <v>130</v>
      </c>
      <c r="D6" s="13" t="s">
        <v>124</v>
      </c>
      <c r="E6" s="13" t="s">
        <v>303</v>
      </c>
      <c r="F6" s="13" t="s">
        <v>122</v>
      </c>
      <c r="G6" s="13" t="s">
        <v>120</v>
      </c>
      <c r="H6" s="13" t="s">
        <v>121</v>
      </c>
      <c r="I6" s="13">
        <v>205786</v>
      </c>
      <c r="J6" s="13" t="s">
        <v>304</v>
      </c>
      <c r="K6" s="13">
        <v>205786</v>
      </c>
      <c r="L6" s="13" t="s">
        <v>305</v>
      </c>
      <c r="M6" s="13" t="s">
        <v>306</v>
      </c>
      <c r="N6" s="13">
        <v>403052</v>
      </c>
      <c r="O6" s="13" t="s">
        <v>205</v>
      </c>
      <c r="P6" s="13">
        <v>657608</v>
      </c>
      <c r="Q6" s="13" t="s">
        <v>325</v>
      </c>
      <c r="R6" s="13" t="s">
        <v>308</v>
      </c>
      <c r="S6" s="13" t="s">
        <v>326</v>
      </c>
      <c r="T6" s="13" t="s">
        <v>326</v>
      </c>
      <c r="U6" s="13" t="s">
        <v>309</v>
      </c>
      <c r="V6" s="13" t="s">
        <v>310</v>
      </c>
      <c r="W6" s="13">
        <v>541</v>
      </c>
      <c r="X6" s="13" t="s">
        <v>311</v>
      </c>
      <c r="Y6" s="13">
        <v>352518110</v>
      </c>
      <c r="Z6" s="13" t="s">
        <v>327</v>
      </c>
      <c r="AA6" s="13" t="s">
        <v>328</v>
      </c>
      <c r="AB6" s="15">
        <v>42000</v>
      </c>
      <c r="AC6" s="13" t="s">
        <v>312</v>
      </c>
      <c r="AD6" s="13">
        <v>24</v>
      </c>
      <c r="AE6" s="13" t="s">
        <v>313</v>
      </c>
      <c r="AF6" s="13" t="s">
        <v>314</v>
      </c>
      <c r="AG6" s="13" t="s">
        <v>329</v>
      </c>
      <c r="AH6" s="13" t="s">
        <v>316</v>
      </c>
      <c r="AI6" s="13" t="s">
        <v>330</v>
      </c>
      <c r="AJ6" s="15">
        <v>2240</v>
      </c>
      <c r="AK6" s="15">
        <v>2240</v>
      </c>
      <c r="AL6" s="13" t="s">
        <v>331</v>
      </c>
      <c r="AM6" s="15">
        <v>27621.91</v>
      </c>
      <c r="AN6" s="15">
        <v>10458.09</v>
      </c>
      <c r="AO6" s="15">
        <v>38080</v>
      </c>
      <c r="AP6" s="15">
        <v>14378.09</v>
      </c>
      <c r="AQ6" s="15">
        <v>1205.9100000000001</v>
      </c>
      <c r="AR6" s="15">
        <v>15584</v>
      </c>
      <c r="AS6" s="15">
        <v>0</v>
      </c>
      <c r="AT6" s="15">
        <v>0</v>
      </c>
      <c r="AU6" s="15">
        <v>0</v>
      </c>
      <c r="AV6" s="13">
        <v>23</v>
      </c>
      <c r="AW6" s="13" t="s">
        <v>319</v>
      </c>
      <c r="AX6" s="13" t="s">
        <v>332</v>
      </c>
      <c r="AY6" s="13" t="s">
        <v>319</v>
      </c>
      <c r="AZ6" s="13" t="s">
        <v>319</v>
      </c>
      <c r="BA6" s="13" t="s">
        <v>319</v>
      </c>
      <c r="BB6" s="13" t="s">
        <v>321</v>
      </c>
      <c r="BC6" s="13" t="s">
        <v>319</v>
      </c>
      <c r="BD6" s="13" t="s">
        <v>319</v>
      </c>
      <c r="BE6" s="15">
        <v>0</v>
      </c>
      <c r="BF6" s="13" t="s">
        <v>326</v>
      </c>
      <c r="BG6" s="13" t="s">
        <v>333</v>
      </c>
      <c r="BH6" s="23" t="s">
        <v>323</v>
      </c>
      <c r="BI6" s="14" t="s">
        <v>324</v>
      </c>
      <c r="BJ6" s="24">
        <v>45849</v>
      </c>
      <c r="BK6" s="12"/>
      <c r="BL6" s="14" t="s">
        <v>12</v>
      </c>
      <c r="BM6" s="26" t="s">
        <v>13</v>
      </c>
      <c r="BN6" s="27" t="s">
        <v>15</v>
      </c>
      <c r="BO6" s="12" t="s">
        <v>25</v>
      </c>
      <c r="BP6" s="12">
        <v>0</v>
      </c>
      <c r="BQ6" s="28"/>
      <c r="BR6" s="30" t="s">
        <v>334</v>
      </c>
    </row>
    <row r="7" spans="1:70" s="1" customFormat="1" ht="15" customHeight="1">
      <c r="A7" s="12">
        <v>3</v>
      </c>
      <c r="B7" s="13" t="s">
        <v>302</v>
      </c>
      <c r="C7" s="13" t="s">
        <v>130</v>
      </c>
      <c r="D7" s="13" t="s">
        <v>124</v>
      </c>
      <c r="E7" s="13" t="s">
        <v>303</v>
      </c>
      <c r="F7" s="13" t="s">
        <v>122</v>
      </c>
      <c r="G7" s="13" t="s">
        <v>120</v>
      </c>
      <c r="H7" s="13" t="s">
        <v>121</v>
      </c>
      <c r="I7" s="13">
        <v>205786</v>
      </c>
      <c r="J7" s="13" t="s">
        <v>304</v>
      </c>
      <c r="K7" s="13">
        <v>205786</v>
      </c>
      <c r="L7" s="13" t="s">
        <v>305</v>
      </c>
      <c r="M7" s="13" t="s">
        <v>306</v>
      </c>
      <c r="N7" s="13">
        <v>430829</v>
      </c>
      <c r="O7" s="13" t="s">
        <v>335</v>
      </c>
      <c r="P7" s="13">
        <v>681787</v>
      </c>
      <c r="Q7" s="13" t="s">
        <v>336</v>
      </c>
      <c r="R7" s="13" t="s">
        <v>308</v>
      </c>
      <c r="S7" s="13" t="s">
        <v>337</v>
      </c>
      <c r="T7" s="13" t="s">
        <v>337</v>
      </c>
      <c r="U7" s="13" t="s">
        <v>309</v>
      </c>
      <c r="V7" s="13" t="s">
        <v>310</v>
      </c>
      <c r="W7" s="13">
        <v>541</v>
      </c>
      <c r="X7" s="13" t="s">
        <v>311</v>
      </c>
      <c r="Y7" s="13">
        <v>356574057</v>
      </c>
      <c r="Z7" s="13" t="s">
        <v>338</v>
      </c>
      <c r="AA7" s="13" t="s">
        <v>339</v>
      </c>
      <c r="AB7" s="15">
        <v>42000</v>
      </c>
      <c r="AC7" s="13" t="s">
        <v>312</v>
      </c>
      <c r="AD7" s="13">
        <v>24</v>
      </c>
      <c r="AE7" s="13" t="s">
        <v>313</v>
      </c>
      <c r="AF7" s="13" t="s">
        <v>340</v>
      </c>
      <c r="AG7" s="13" t="s">
        <v>341</v>
      </c>
      <c r="AH7" s="13" t="s">
        <v>316</v>
      </c>
      <c r="AI7" s="13" t="s">
        <v>342</v>
      </c>
      <c r="AJ7" s="15">
        <v>2240</v>
      </c>
      <c r="AK7" s="15">
        <v>2240</v>
      </c>
      <c r="AL7" s="13" t="s">
        <v>331</v>
      </c>
      <c r="AM7" s="15">
        <v>11238.15</v>
      </c>
      <c r="AN7" s="15">
        <v>6681.85</v>
      </c>
      <c r="AO7" s="15">
        <v>17920</v>
      </c>
      <c r="AP7" s="15">
        <v>30761.85</v>
      </c>
      <c r="AQ7" s="15">
        <v>5815.15</v>
      </c>
      <c r="AR7" s="15">
        <v>36577</v>
      </c>
      <c r="AS7" s="15">
        <v>0</v>
      </c>
      <c r="AT7" s="15">
        <v>0</v>
      </c>
      <c r="AU7" s="15">
        <v>0</v>
      </c>
      <c r="AV7" s="13">
        <v>14</v>
      </c>
      <c r="AW7" s="13" t="s">
        <v>319</v>
      </c>
      <c r="AX7" s="13" t="s">
        <v>343</v>
      </c>
      <c r="AY7" s="13" t="s">
        <v>319</v>
      </c>
      <c r="AZ7" s="13" t="s">
        <v>319</v>
      </c>
      <c r="BA7" s="13" t="s">
        <v>319</v>
      </c>
      <c r="BB7" s="13" t="s">
        <v>321</v>
      </c>
      <c r="BC7" s="13" t="s">
        <v>319</v>
      </c>
      <c r="BD7" s="13" t="s">
        <v>319</v>
      </c>
      <c r="BE7" s="15">
        <v>0</v>
      </c>
      <c r="BF7" s="13" t="s">
        <v>337</v>
      </c>
      <c r="BG7" s="13" t="s">
        <v>344</v>
      </c>
      <c r="BH7" s="23" t="s">
        <v>323</v>
      </c>
      <c r="BI7" s="14" t="s">
        <v>324</v>
      </c>
      <c r="BJ7" s="24">
        <v>45849</v>
      </c>
      <c r="BK7" s="12"/>
      <c r="BL7" s="14" t="s">
        <v>12</v>
      </c>
      <c r="BM7" s="26" t="s">
        <v>13</v>
      </c>
      <c r="BN7" s="27" t="s">
        <v>15</v>
      </c>
      <c r="BO7" s="12" t="s">
        <v>25</v>
      </c>
      <c r="BP7" s="12">
        <v>0</v>
      </c>
      <c r="BQ7" s="28"/>
      <c r="BR7" s="30" t="s">
        <v>334</v>
      </c>
    </row>
    <row r="8" spans="1:70" s="1" customFormat="1" ht="15" customHeight="1">
      <c r="A8" s="12">
        <v>4</v>
      </c>
      <c r="B8" s="13" t="s">
        <v>302</v>
      </c>
      <c r="C8" s="13" t="s">
        <v>130</v>
      </c>
      <c r="D8" s="13" t="s">
        <v>124</v>
      </c>
      <c r="E8" s="13" t="s">
        <v>303</v>
      </c>
      <c r="F8" s="13" t="s">
        <v>122</v>
      </c>
      <c r="G8" s="13" t="s">
        <v>120</v>
      </c>
      <c r="H8" s="13" t="s">
        <v>121</v>
      </c>
      <c r="I8" s="13">
        <v>205786</v>
      </c>
      <c r="J8" s="13" t="s">
        <v>304</v>
      </c>
      <c r="K8" s="13">
        <v>205786</v>
      </c>
      <c r="L8" s="13" t="s">
        <v>305</v>
      </c>
      <c r="M8" s="13" t="s">
        <v>306</v>
      </c>
      <c r="N8" s="13">
        <v>430829</v>
      </c>
      <c r="O8" s="13" t="s">
        <v>335</v>
      </c>
      <c r="P8" s="13">
        <v>683910</v>
      </c>
      <c r="Q8" s="13" t="s">
        <v>345</v>
      </c>
      <c r="R8" s="13" t="s">
        <v>308</v>
      </c>
      <c r="S8" s="13" t="s">
        <v>346</v>
      </c>
      <c r="T8" s="13" t="s">
        <v>346</v>
      </c>
      <c r="U8" s="13" t="s">
        <v>347</v>
      </c>
      <c r="V8" s="13" t="s">
        <v>310</v>
      </c>
      <c r="W8" s="13">
        <v>541</v>
      </c>
      <c r="X8" s="13" t="s">
        <v>348</v>
      </c>
      <c r="Y8" s="13">
        <v>353179499</v>
      </c>
      <c r="Z8" s="13" t="s">
        <v>349</v>
      </c>
      <c r="AA8" s="13" t="s">
        <v>350</v>
      </c>
      <c r="AB8" s="15">
        <v>42000</v>
      </c>
      <c r="AC8" s="13" t="s">
        <v>312</v>
      </c>
      <c r="AD8" s="13">
        <v>24</v>
      </c>
      <c r="AE8" s="13" t="s">
        <v>313</v>
      </c>
      <c r="AF8" s="13" t="s">
        <v>314</v>
      </c>
      <c r="AG8" s="13" t="s">
        <v>351</v>
      </c>
      <c r="AH8" s="13" t="s">
        <v>316</v>
      </c>
      <c r="AI8" s="13" t="s">
        <v>352</v>
      </c>
      <c r="AJ8" s="15">
        <v>2240</v>
      </c>
      <c r="AK8" s="15">
        <v>2240</v>
      </c>
      <c r="AL8" s="13" t="s">
        <v>353</v>
      </c>
      <c r="AM8" s="15">
        <v>21404.39</v>
      </c>
      <c r="AN8" s="15">
        <v>9955.61</v>
      </c>
      <c r="AO8" s="15">
        <v>31360</v>
      </c>
      <c r="AP8" s="15">
        <v>20595.61</v>
      </c>
      <c r="AQ8" s="15">
        <v>2490.39</v>
      </c>
      <c r="AR8" s="15">
        <v>23086</v>
      </c>
      <c r="AS8" s="15">
        <v>1802.7</v>
      </c>
      <c r="AT8" s="15">
        <v>437.3</v>
      </c>
      <c r="AU8" s="15">
        <v>2240</v>
      </c>
      <c r="AV8" s="13">
        <v>21</v>
      </c>
      <c r="AW8" s="13" t="s">
        <v>319</v>
      </c>
      <c r="AX8" s="13" t="s">
        <v>343</v>
      </c>
      <c r="AY8" s="13" t="s">
        <v>319</v>
      </c>
      <c r="AZ8" s="13" t="s">
        <v>319</v>
      </c>
      <c r="BA8" s="13" t="s">
        <v>319</v>
      </c>
      <c r="BB8" s="13" t="s">
        <v>321</v>
      </c>
      <c r="BC8" s="13" t="s">
        <v>319</v>
      </c>
      <c r="BD8" s="13" t="s">
        <v>319</v>
      </c>
      <c r="BE8" s="15">
        <v>0</v>
      </c>
      <c r="BF8" s="13" t="s">
        <v>346</v>
      </c>
      <c r="BG8" s="13" t="s">
        <v>354</v>
      </c>
      <c r="BH8" s="23" t="s">
        <v>323</v>
      </c>
      <c r="BI8" s="14" t="s">
        <v>324</v>
      </c>
      <c r="BJ8" s="24">
        <v>45849</v>
      </c>
      <c r="BK8" s="12"/>
      <c r="BL8" s="14" t="s">
        <v>12</v>
      </c>
      <c r="BM8" s="26" t="s">
        <v>13</v>
      </c>
      <c r="BN8" s="27" t="s">
        <v>15</v>
      </c>
      <c r="BO8" s="12" t="s">
        <v>25</v>
      </c>
      <c r="BP8" s="12">
        <v>0</v>
      </c>
      <c r="BQ8" s="28"/>
      <c r="BR8" s="30" t="s">
        <v>334</v>
      </c>
    </row>
    <row r="9" spans="1:70" s="1" customFormat="1" ht="15" customHeight="1">
      <c r="A9" s="12">
        <v>5</v>
      </c>
      <c r="B9" s="13" t="s">
        <v>302</v>
      </c>
      <c r="C9" s="13" t="s">
        <v>130</v>
      </c>
      <c r="D9" s="13" t="s">
        <v>124</v>
      </c>
      <c r="E9" s="13" t="s">
        <v>303</v>
      </c>
      <c r="F9" s="13" t="s">
        <v>122</v>
      </c>
      <c r="G9" s="13" t="s">
        <v>120</v>
      </c>
      <c r="H9" s="13" t="s">
        <v>121</v>
      </c>
      <c r="I9" s="13">
        <v>21196</v>
      </c>
      <c r="J9" s="13" t="s">
        <v>355</v>
      </c>
      <c r="K9" s="13">
        <v>21196</v>
      </c>
      <c r="L9" s="13" t="s">
        <v>305</v>
      </c>
      <c r="M9" s="13" t="s">
        <v>306</v>
      </c>
      <c r="N9" s="13">
        <v>409101</v>
      </c>
      <c r="O9" s="13" t="s">
        <v>356</v>
      </c>
      <c r="P9" s="13">
        <v>620953</v>
      </c>
      <c r="Q9" s="13" t="s">
        <v>357</v>
      </c>
      <c r="R9" s="13" t="s">
        <v>308</v>
      </c>
      <c r="S9" s="13" t="s">
        <v>358</v>
      </c>
      <c r="T9" s="13" t="s">
        <v>358</v>
      </c>
      <c r="U9" s="13" t="s">
        <v>309</v>
      </c>
      <c r="V9" s="13" t="s">
        <v>310</v>
      </c>
      <c r="W9" s="13">
        <v>0</v>
      </c>
      <c r="X9" s="13" t="s">
        <v>311</v>
      </c>
      <c r="Y9" s="13">
        <v>358890439</v>
      </c>
      <c r="Z9" s="13" t="s">
        <v>359</v>
      </c>
      <c r="AA9" s="13" t="s">
        <v>360</v>
      </c>
      <c r="AB9" s="15">
        <v>23000</v>
      </c>
      <c r="AC9" s="13" t="s">
        <v>361</v>
      </c>
      <c r="AD9" s="13">
        <v>12</v>
      </c>
      <c r="AE9" s="13" t="s">
        <v>362</v>
      </c>
      <c r="AF9" s="13" t="s">
        <v>314</v>
      </c>
      <c r="AG9" s="13" t="s">
        <v>363</v>
      </c>
      <c r="AH9" s="13" t="s">
        <v>316</v>
      </c>
      <c r="AI9" s="13" t="s">
        <v>364</v>
      </c>
      <c r="AJ9" s="15">
        <v>2180</v>
      </c>
      <c r="AK9" s="15">
        <v>2180</v>
      </c>
      <c r="AL9" s="13" t="s">
        <v>319</v>
      </c>
      <c r="AM9" s="15">
        <v>0</v>
      </c>
      <c r="AN9" s="15">
        <v>0</v>
      </c>
      <c r="AO9" s="15">
        <v>0</v>
      </c>
      <c r="AP9" s="15">
        <v>23000</v>
      </c>
      <c r="AQ9" s="15">
        <v>3493</v>
      </c>
      <c r="AR9" s="15">
        <v>26493</v>
      </c>
      <c r="AS9" s="15">
        <v>1462.59</v>
      </c>
      <c r="AT9" s="15">
        <v>717.41</v>
      </c>
      <c r="AU9" s="15">
        <v>2180</v>
      </c>
      <c r="AV9" s="13">
        <v>7</v>
      </c>
      <c r="AW9" s="13" t="s">
        <v>319</v>
      </c>
      <c r="AX9" s="13" t="s">
        <v>365</v>
      </c>
      <c r="AY9" s="13" t="s">
        <v>319</v>
      </c>
      <c r="AZ9" s="13" t="s">
        <v>319</v>
      </c>
      <c r="BA9" s="13" t="s">
        <v>319</v>
      </c>
      <c r="BB9" s="13" t="s">
        <v>321</v>
      </c>
      <c r="BC9" s="13" t="s">
        <v>319</v>
      </c>
      <c r="BD9" s="13" t="s">
        <v>319</v>
      </c>
      <c r="BE9" s="15">
        <v>0</v>
      </c>
      <c r="BF9" s="13" t="s">
        <v>358</v>
      </c>
      <c r="BG9" s="13" t="s">
        <v>366</v>
      </c>
      <c r="BH9" s="23" t="s">
        <v>323</v>
      </c>
      <c r="BI9" s="14" t="s">
        <v>324</v>
      </c>
      <c r="BJ9" s="24">
        <v>45849</v>
      </c>
      <c r="BK9" s="12"/>
      <c r="BL9" s="14" t="s">
        <v>12</v>
      </c>
      <c r="BM9" s="26" t="s">
        <v>13</v>
      </c>
      <c r="BN9" s="27" t="s">
        <v>23</v>
      </c>
      <c r="BO9" s="12" t="s">
        <v>33</v>
      </c>
      <c r="BP9" s="12">
        <v>0</v>
      </c>
      <c r="BQ9" s="28"/>
      <c r="BR9" s="30" t="s">
        <v>367</v>
      </c>
    </row>
    <row r="10" spans="1:70" s="1" customFormat="1" ht="15" customHeight="1">
      <c r="A10" s="12">
        <v>6</v>
      </c>
      <c r="B10" s="13" t="s">
        <v>302</v>
      </c>
      <c r="C10" s="13" t="s">
        <v>130</v>
      </c>
      <c r="D10" s="13" t="s">
        <v>124</v>
      </c>
      <c r="E10" s="13" t="s">
        <v>303</v>
      </c>
      <c r="F10" s="13" t="s">
        <v>122</v>
      </c>
      <c r="G10" s="13" t="s">
        <v>120</v>
      </c>
      <c r="H10" s="13" t="s">
        <v>121</v>
      </c>
      <c r="I10" s="13">
        <v>21196</v>
      </c>
      <c r="J10" s="13" t="s">
        <v>355</v>
      </c>
      <c r="K10" s="13">
        <v>21196</v>
      </c>
      <c r="L10" s="13" t="s">
        <v>305</v>
      </c>
      <c r="M10" s="13" t="s">
        <v>306</v>
      </c>
      <c r="N10" s="13">
        <v>409101</v>
      </c>
      <c r="O10" s="13" t="s">
        <v>356</v>
      </c>
      <c r="P10" s="13">
        <v>620953</v>
      </c>
      <c r="Q10" s="13" t="s">
        <v>357</v>
      </c>
      <c r="R10" s="13" t="s">
        <v>308</v>
      </c>
      <c r="S10" s="13" t="s">
        <v>368</v>
      </c>
      <c r="T10" s="13" t="s">
        <v>368</v>
      </c>
      <c r="U10" s="13" t="s">
        <v>309</v>
      </c>
      <c r="V10" s="13" t="s">
        <v>310</v>
      </c>
      <c r="W10" s="13">
        <v>0</v>
      </c>
      <c r="X10" s="13" t="s">
        <v>311</v>
      </c>
      <c r="Y10" s="13">
        <v>358890438</v>
      </c>
      <c r="Z10" s="13" t="s">
        <v>369</v>
      </c>
      <c r="AA10" s="13" t="s">
        <v>360</v>
      </c>
      <c r="AB10" s="15">
        <v>23000</v>
      </c>
      <c r="AC10" s="13" t="s">
        <v>361</v>
      </c>
      <c r="AD10" s="13">
        <v>12</v>
      </c>
      <c r="AE10" s="13" t="s">
        <v>362</v>
      </c>
      <c r="AF10" s="13" t="s">
        <v>314</v>
      </c>
      <c r="AG10" s="13" t="s">
        <v>363</v>
      </c>
      <c r="AH10" s="13" t="s">
        <v>316</v>
      </c>
      <c r="AI10" s="13" t="s">
        <v>364</v>
      </c>
      <c r="AJ10" s="15">
        <v>2180</v>
      </c>
      <c r="AK10" s="15">
        <v>2180</v>
      </c>
      <c r="AL10" s="13" t="s">
        <v>319</v>
      </c>
      <c r="AM10" s="15">
        <v>0</v>
      </c>
      <c r="AN10" s="15">
        <v>0</v>
      </c>
      <c r="AO10" s="15">
        <v>0</v>
      </c>
      <c r="AP10" s="15">
        <v>23000</v>
      </c>
      <c r="AQ10" s="15">
        <v>3493</v>
      </c>
      <c r="AR10" s="15">
        <v>26493</v>
      </c>
      <c r="AS10" s="15">
        <v>1462.59</v>
      </c>
      <c r="AT10" s="15">
        <v>717.41</v>
      </c>
      <c r="AU10" s="15">
        <v>2180</v>
      </c>
      <c r="AV10" s="13">
        <v>7</v>
      </c>
      <c r="AW10" s="13" t="s">
        <v>319</v>
      </c>
      <c r="AX10" s="13" t="s">
        <v>343</v>
      </c>
      <c r="AY10" s="13" t="s">
        <v>319</v>
      </c>
      <c r="AZ10" s="13" t="s">
        <v>319</v>
      </c>
      <c r="BA10" s="13" t="s">
        <v>319</v>
      </c>
      <c r="BB10" s="13" t="s">
        <v>321</v>
      </c>
      <c r="BC10" s="13" t="s">
        <v>319</v>
      </c>
      <c r="BD10" s="13" t="s">
        <v>319</v>
      </c>
      <c r="BE10" s="15">
        <v>0</v>
      </c>
      <c r="BF10" s="13" t="s">
        <v>368</v>
      </c>
      <c r="BG10" s="13" t="s">
        <v>370</v>
      </c>
      <c r="BH10" s="23" t="s">
        <v>323</v>
      </c>
      <c r="BI10" s="14" t="s">
        <v>324</v>
      </c>
      <c r="BJ10" s="24">
        <v>45849</v>
      </c>
      <c r="BK10" s="12"/>
      <c r="BL10" s="14" t="s">
        <v>12</v>
      </c>
      <c r="BM10" s="26" t="s">
        <v>13</v>
      </c>
      <c r="BN10" s="27" t="s">
        <v>23</v>
      </c>
      <c r="BO10" s="12" t="s">
        <v>33</v>
      </c>
      <c r="BP10" s="12">
        <v>0</v>
      </c>
      <c r="BQ10" s="28"/>
      <c r="BR10" s="30" t="s">
        <v>367</v>
      </c>
    </row>
    <row r="11" spans="1:70" s="1" customFormat="1" ht="15" customHeight="1">
      <c r="A11" s="12">
        <v>7</v>
      </c>
      <c r="B11" s="13" t="s">
        <v>302</v>
      </c>
      <c r="C11" s="13" t="s">
        <v>130</v>
      </c>
      <c r="D11" s="13" t="s">
        <v>124</v>
      </c>
      <c r="E11" s="13" t="s">
        <v>303</v>
      </c>
      <c r="F11" s="13" t="s">
        <v>122</v>
      </c>
      <c r="G11" s="13" t="s">
        <v>120</v>
      </c>
      <c r="H11" s="13" t="s">
        <v>121</v>
      </c>
      <c r="I11" s="13">
        <v>21281</v>
      </c>
      <c r="J11" s="13" t="s">
        <v>371</v>
      </c>
      <c r="K11" s="13">
        <v>21281</v>
      </c>
      <c r="L11" s="13" t="s">
        <v>305</v>
      </c>
      <c r="M11" s="13" t="s">
        <v>306</v>
      </c>
      <c r="N11" s="13">
        <v>30787</v>
      </c>
      <c r="O11" s="13" t="s">
        <v>210</v>
      </c>
      <c r="P11" s="13">
        <v>47583</v>
      </c>
      <c r="Q11" s="13" t="s">
        <v>372</v>
      </c>
      <c r="R11" s="13" t="s">
        <v>308</v>
      </c>
      <c r="S11" s="13" t="s">
        <v>211</v>
      </c>
      <c r="T11" s="13" t="s">
        <v>211</v>
      </c>
      <c r="U11" s="13" t="s">
        <v>309</v>
      </c>
      <c r="V11" s="13" t="s">
        <v>310</v>
      </c>
      <c r="W11" s="13">
        <v>541</v>
      </c>
      <c r="X11" s="13" t="s">
        <v>311</v>
      </c>
      <c r="Y11" s="13">
        <v>353870455</v>
      </c>
      <c r="Z11" s="13" t="s">
        <v>212</v>
      </c>
      <c r="AA11" s="13" t="s">
        <v>213</v>
      </c>
      <c r="AB11" s="15">
        <v>52000</v>
      </c>
      <c r="AC11" s="13" t="s">
        <v>373</v>
      </c>
      <c r="AD11" s="13">
        <v>24</v>
      </c>
      <c r="AE11" s="13" t="s">
        <v>362</v>
      </c>
      <c r="AF11" s="13" t="s">
        <v>314</v>
      </c>
      <c r="AG11" s="13" t="s">
        <v>374</v>
      </c>
      <c r="AH11" s="13" t="s">
        <v>316</v>
      </c>
      <c r="AI11" s="13" t="s">
        <v>375</v>
      </c>
      <c r="AJ11" s="15">
        <v>2780</v>
      </c>
      <c r="AK11" s="15">
        <v>2780</v>
      </c>
      <c r="AL11" s="13" t="s">
        <v>376</v>
      </c>
      <c r="AM11" s="15">
        <v>20253.349999999999</v>
      </c>
      <c r="AN11" s="15">
        <v>10326.65</v>
      </c>
      <c r="AO11" s="15">
        <v>30580</v>
      </c>
      <c r="AP11" s="15">
        <v>31746.65</v>
      </c>
      <c r="AQ11" s="15">
        <v>4861.3500000000004</v>
      </c>
      <c r="AR11" s="15">
        <v>36608</v>
      </c>
      <c r="AS11" s="15">
        <v>4278.7700000000004</v>
      </c>
      <c r="AT11" s="15">
        <v>1281.23</v>
      </c>
      <c r="AU11" s="15">
        <v>5560</v>
      </c>
      <c r="AV11" s="13">
        <v>19</v>
      </c>
      <c r="AW11" s="13" t="s">
        <v>319</v>
      </c>
      <c r="AX11" s="13" t="s">
        <v>320</v>
      </c>
      <c r="AY11" s="13" t="s">
        <v>319</v>
      </c>
      <c r="AZ11" s="13" t="s">
        <v>319</v>
      </c>
      <c r="BA11" s="13" t="s">
        <v>319</v>
      </c>
      <c r="BB11" s="13" t="s">
        <v>321</v>
      </c>
      <c r="BC11" s="13" t="s">
        <v>319</v>
      </c>
      <c r="BD11" s="13" t="s">
        <v>319</v>
      </c>
      <c r="BE11" s="15">
        <v>0</v>
      </c>
      <c r="BF11" s="13" t="s">
        <v>211</v>
      </c>
      <c r="BG11" s="13" t="s">
        <v>377</v>
      </c>
      <c r="BH11" s="23" t="s">
        <v>323</v>
      </c>
      <c r="BI11" s="14" t="s">
        <v>324</v>
      </c>
      <c r="BJ11" s="24">
        <v>45849</v>
      </c>
      <c r="BK11" s="12"/>
      <c r="BL11" s="14" t="s">
        <v>12</v>
      </c>
      <c r="BM11" s="26" t="s">
        <v>13</v>
      </c>
      <c r="BN11" s="27" t="s">
        <v>15</v>
      </c>
      <c r="BO11" s="12" t="s">
        <v>16</v>
      </c>
      <c r="BP11" s="12">
        <v>2780</v>
      </c>
      <c r="BQ11" s="28" t="s">
        <v>7</v>
      </c>
      <c r="BR11" s="29" t="s">
        <v>214</v>
      </c>
    </row>
    <row r="12" spans="1:70" s="1" customFormat="1" ht="15" customHeight="1">
      <c r="A12" s="12">
        <v>8</v>
      </c>
      <c r="B12" s="13" t="s">
        <v>302</v>
      </c>
      <c r="C12" s="13" t="s">
        <v>130</v>
      </c>
      <c r="D12" s="13" t="s">
        <v>124</v>
      </c>
      <c r="E12" s="13" t="s">
        <v>303</v>
      </c>
      <c r="F12" s="13" t="s">
        <v>122</v>
      </c>
      <c r="G12" s="13" t="s">
        <v>120</v>
      </c>
      <c r="H12" s="13" t="s">
        <v>121</v>
      </c>
      <c r="I12" s="13">
        <v>21281</v>
      </c>
      <c r="J12" s="13" t="s">
        <v>371</v>
      </c>
      <c r="K12" s="13">
        <v>21281</v>
      </c>
      <c r="L12" s="13" t="s">
        <v>305</v>
      </c>
      <c r="M12" s="13" t="s">
        <v>306</v>
      </c>
      <c r="N12" s="13">
        <v>30853</v>
      </c>
      <c r="O12" s="13" t="s">
        <v>215</v>
      </c>
      <c r="P12" s="13">
        <v>693293</v>
      </c>
      <c r="Q12" s="13" t="s">
        <v>378</v>
      </c>
      <c r="R12" s="13" t="s">
        <v>308</v>
      </c>
      <c r="S12" s="13" t="s">
        <v>216</v>
      </c>
      <c r="T12" s="13" t="s">
        <v>216</v>
      </c>
      <c r="U12" s="13" t="s">
        <v>347</v>
      </c>
      <c r="V12" s="13" t="s">
        <v>310</v>
      </c>
      <c r="W12" s="13">
        <v>541</v>
      </c>
      <c r="X12" s="13" t="s">
        <v>379</v>
      </c>
      <c r="Y12" s="13">
        <v>351734776</v>
      </c>
      <c r="Z12" s="13" t="s">
        <v>217</v>
      </c>
      <c r="AA12" s="13" t="s">
        <v>218</v>
      </c>
      <c r="AB12" s="15">
        <v>42000</v>
      </c>
      <c r="AC12" s="13" t="s">
        <v>373</v>
      </c>
      <c r="AD12" s="13">
        <v>24</v>
      </c>
      <c r="AE12" s="13" t="s">
        <v>313</v>
      </c>
      <c r="AF12" s="13" t="s">
        <v>314</v>
      </c>
      <c r="AG12" s="13" t="s">
        <v>380</v>
      </c>
      <c r="AH12" s="13" t="s">
        <v>316</v>
      </c>
      <c r="AI12" s="13" t="s">
        <v>381</v>
      </c>
      <c r="AJ12" s="15">
        <v>2250</v>
      </c>
      <c r="AK12" s="15">
        <v>2250</v>
      </c>
      <c r="AL12" s="13" t="s">
        <v>382</v>
      </c>
      <c r="AM12" s="15">
        <v>24712.99</v>
      </c>
      <c r="AN12" s="15">
        <v>11287.01</v>
      </c>
      <c r="AO12" s="15">
        <v>36000</v>
      </c>
      <c r="AP12" s="15">
        <v>17287.009999999998</v>
      </c>
      <c r="AQ12" s="15">
        <v>1721.99</v>
      </c>
      <c r="AR12" s="15">
        <v>19009</v>
      </c>
      <c r="AS12" s="15">
        <v>3817.97</v>
      </c>
      <c r="AT12" s="15">
        <v>682.03</v>
      </c>
      <c r="AU12" s="15">
        <v>4500</v>
      </c>
      <c r="AV12" s="13">
        <v>24</v>
      </c>
      <c r="AW12" s="13" t="s">
        <v>319</v>
      </c>
      <c r="AX12" s="13" t="s">
        <v>320</v>
      </c>
      <c r="AY12" s="13" t="s">
        <v>319</v>
      </c>
      <c r="AZ12" s="13" t="s">
        <v>319</v>
      </c>
      <c r="BA12" s="13" t="s">
        <v>319</v>
      </c>
      <c r="BB12" s="13" t="s">
        <v>321</v>
      </c>
      <c r="BC12" s="13" t="s">
        <v>319</v>
      </c>
      <c r="BD12" s="13" t="s">
        <v>319</v>
      </c>
      <c r="BE12" s="15">
        <v>0</v>
      </c>
      <c r="BF12" s="13" t="s">
        <v>216</v>
      </c>
      <c r="BG12" s="13" t="s">
        <v>383</v>
      </c>
      <c r="BH12" s="23" t="s">
        <v>323</v>
      </c>
      <c r="BI12" s="14" t="s">
        <v>324</v>
      </c>
      <c r="BJ12" s="24">
        <v>45850</v>
      </c>
      <c r="BK12" s="12"/>
      <c r="BL12" s="14" t="s">
        <v>12</v>
      </c>
      <c r="BM12" s="26" t="s">
        <v>13</v>
      </c>
      <c r="BN12" s="27" t="s">
        <v>15</v>
      </c>
      <c r="BO12" s="12" t="s">
        <v>16</v>
      </c>
      <c r="BP12" s="12">
        <f t="shared" ref="BP12:BP15" si="0">2250+2250</f>
        <v>4500</v>
      </c>
      <c r="BQ12" s="28" t="s">
        <v>7</v>
      </c>
      <c r="BR12" s="30" t="s">
        <v>384</v>
      </c>
    </row>
    <row r="13" spans="1:70" s="1" customFormat="1" ht="15" customHeight="1">
      <c r="A13" s="12">
        <v>9</v>
      </c>
      <c r="B13" s="13" t="s">
        <v>302</v>
      </c>
      <c r="C13" s="13" t="s">
        <v>130</v>
      </c>
      <c r="D13" s="13" t="s">
        <v>124</v>
      </c>
      <c r="E13" s="13" t="s">
        <v>303</v>
      </c>
      <c r="F13" s="13" t="s">
        <v>122</v>
      </c>
      <c r="G13" s="13" t="s">
        <v>120</v>
      </c>
      <c r="H13" s="13" t="s">
        <v>121</v>
      </c>
      <c r="I13" s="13">
        <v>21281</v>
      </c>
      <c r="J13" s="13" t="s">
        <v>371</v>
      </c>
      <c r="K13" s="13">
        <v>21281</v>
      </c>
      <c r="L13" s="13" t="s">
        <v>305</v>
      </c>
      <c r="M13" s="13" t="s">
        <v>306</v>
      </c>
      <c r="N13" s="13">
        <v>30853</v>
      </c>
      <c r="O13" s="13" t="s">
        <v>215</v>
      </c>
      <c r="P13" s="13">
        <v>433231</v>
      </c>
      <c r="Q13" s="13" t="s">
        <v>385</v>
      </c>
      <c r="R13" s="13" t="s">
        <v>308</v>
      </c>
      <c r="S13" s="13" t="s">
        <v>221</v>
      </c>
      <c r="T13" s="13" t="s">
        <v>221</v>
      </c>
      <c r="U13" s="13" t="s">
        <v>347</v>
      </c>
      <c r="V13" s="13" t="s">
        <v>310</v>
      </c>
      <c r="W13" s="13">
        <v>541</v>
      </c>
      <c r="X13" s="13" t="s">
        <v>379</v>
      </c>
      <c r="Y13" s="13">
        <v>351734888</v>
      </c>
      <c r="Z13" s="13" t="s">
        <v>222</v>
      </c>
      <c r="AA13" s="13" t="s">
        <v>218</v>
      </c>
      <c r="AB13" s="15">
        <v>42000</v>
      </c>
      <c r="AC13" s="13" t="s">
        <v>373</v>
      </c>
      <c r="AD13" s="13">
        <v>24</v>
      </c>
      <c r="AE13" s="13" t="s">
        <v>362</v>
      </c>
      <c r="AF13" s="13" t="s">
        <v>386</v>
      </c>
      <c r="AG13" s="13" t="s">
        <v>387</v>
      </c>
      <c r="AH13" s="13" t="s">
        <v>388</v>
      </c>
      <c r="AI13" s="13" t="s">
        <v>381</v>
      </c>
      <c r="AJ13" s="15">
        <v>2250</v>
      </c>
      <c r="AK13" s="15">
        <v>2250</v>
      </c>
      <c r="AL13" s="13" t="s">
        <v>382</v>
      </c>
      <c r="AM13" s="15">
        <v>24712.99</v>
      </c>
      <c r="AN13" s="15">
        <v>11287.01</v>
      </c>
      <c r="AO13" s="15">
        <v>36000</v>
      </c>
      <c r="AP13" s="15">
        <v>17287.009999999998</v>
      </c>
      <c r="AQ13" s="15">
        <v>1721.99</v>
      </c>
      <c r="AR13" s="15">
        <v>19009</v>
      </c>
      <c r="AS13" s="15">
        <v>3817.97</v>
      </c>
      <c r="AT13" s="15">
        <v>682.03</v>
      </c>
      <c r="AU13" s="15">
        <v>4500</v>
      </c>
      <c r="AV13" s="13">
        <v>24</v>
      </c>
      <c r="AW13" s="13" t="s">
        <v>319</v>
      </c>
      <c r="AX13" s="13" t="s">
        <v>320</v>
      </c>
      <c r="AY13" s="13" t="s">
        <v>319</v>
      </c>
      <c r="AZ13" s="13" t="s">
        <v>319</v>
      </c>
      <c r="BA13" s="13" t="s">
        <v>319</v>
      </c>
      <c r="BB13" s="13" t="s">
        <v>321</v>
      </c>
      <c r="BC13" s="13" t="s">
        <v>319</v>
      </c>
      <c r="BD13" s="13" t="s">
        <v>319</v>
      </c>
      <c r="BE13" s="15">
        <v>0</v>
      </c>
      <c r="BF13" s="13" t="s">
        <v>221</v>
      </c>
      <c r="BG13" s="13" t="s">
        <v>389</v>
      </c>
      <c r="BH13" s="23" t="s">
        <v>323</v>
      </c>
      <c r="BI13" s="14" t="s">
        <v>324</v>
      </c>
      <c r="BJ13" s="24">
        <v>45850</v>
      </c>
      <c r="BK13" s="12"/>
      <c r="BL13" s="14" t="s">
        <v>12</v>
      </c>
      <c r="BM13" s="26" t="s">
        <v>13</v>
      </c>
      <c r="BN13" s="27" t="s">
        <v>15</v>
      </c>
      <c r="BO13" s="12" t="s">
        <v>16</v>
      </c>
      <c r="BP13" s="12">
        <f t="shared" si="0"/>
        <v>4500</v>
      </c>
      <c r="BQ13" s="28" t="s">
        <v>7</v>
      </c>
      <c r="BR13" s="30" t="s">
        <v>384</v>
      </c>
    </row>
    <row r="14" spans="1:70" s="1" customFormat="1" ht="15" customHeight="1">
      <c r="A14" s="12">
        <v>10</v>
      </c>
      <c r="B14" s="13" t="s">
        <v>302</v>
      </c>
      <c r="C14" s="13" t="s">
        <v>130</v>
      </c>
      <c r="D14" s="13" t="s">
        <v>124</v>
      </c>
      <c r="E14" s="13" t="s">
        <v>303</v>
      </c>
      <c r="F14" s="13" t="s">
        <v>122</v>
      </c>
      <c r="G14" s="13" t="s">
        <v>120</v>
      </c>
      <c r="H14" s="13" t="s">
        <v>121</v>
      </c>
      <c r="I14" s="13">
        <v>21281</v>
      </c>
      <c r="J14" s="13" t="s">
        <v>371</v>
      </c>
      <c r="K14" s="13">
        <v>21281</v>
      </c>
      <c r="L14" s="13" t="s">
        <v>305</v>
      </c>
      <c r="M14" s="13" t="s">
        <v>306</v>
      </c>
      <c r="N14" s="13">
        <v>30853</v>
      </c>
      <c r="O14" s="13" t="s">
        <v>215</v>
      </c>
      <c r="P14" s="13">
        <v>433231</v>
      </c>
      <c r="Q14" s="13" t="s">
        <v>385</v>
      </c>
      <c r="R14" s="13" t="s">
        <v>308</v>
      </c>
      <c r="S14" s="13" t="s">
        <v>223</v>
      </c>
      <c r="T14" s="13" t="s">
        <v>223</v>
      </c>
      <c r="U14" s="13" t="s">
        <v>347</v>
      </c>
      <c r="V14" s="13" t="s">
        <v>310</v>
      </c>
      <c r="W14" s="13">
        <v>541</v>
      </c>
      <c r="X14" s="13" t="s">
        <v>379</v>
      </c>
      <c r="Y14" s="13">
        <v>351734798</v>
      </c>
      <c r="Z14" s="13" t="s">
        <v>224</v>
      </c>
      <c r="AA14" s="13" t="s">
        <v>218</v>
      </c>
      <c r="AB14" s="15">
        <v>42000</v>
      </c>
      <c r="AC14" s="13" t="s">
        <v>373</v>
      </c>
      <c r="AD14" s="13">
        <v>24</v>
      </c>
      <c r="AE14" s="13" t="s">
        <v>313</v>
      </c>
      <c r="AF14" s="13" t="s">
        <v>314</v>
      </c>
      <c r="AG14" s="13" t="s">
        <v>380</v>
      </c>
      <c r="AH14" s="13" t="s">
        <v>316</v>
      </c>
      <c r="AI14" s="13" t="s">
        <v>381</v>
      </c>
      <c r="AJ14" s="15">
        <v>2250</v>
      </c>
      <c r="AK14" s="15">
        <v>2250</v>
      </c>
      <c r="AL14" s="13" t="s">
        <v>382</v>
      </c>
      <c r="AM14" s="15">
        <v>24712.99</v>
      </c>
      <c r="AN14" s="15">
        <v>11287.01</v>
      </c>
      <c r="AO14" s="15">
        <v>36000</v>
      </c>
      <c r="AP14" s="15">
        <v>17287.009999999998</v>
      </c>
      <c r="AQ14" s="15">
        <v>1721.99</v>
      </c>
      <c r="AR14" s="15">
        <v>19009</v>
      </c>
      <c r="AS14" s="15">
        <v>3817.97</v>
      </c>
      <c r="AT14" s="15">
        <v>682.03</v>
      </c>
      <c r="AU14" s="15">
        <v>4500</v>
      </c>
      <c r="AV14" s="13">
        <v>24</v>
      </c>
      <c r="AW14" s="13" t="s">
        <v>319</v>
      </c>
      <c r="AX14" s="13" t="s">
        <v>320</v>
      </c>
      <c r="AY14" s="13" t="s">
        <v>319</v>
      </c>
      <c r="AZ14" s="13" t="s">
        <v>319</v>
      </c>
      <c r="BA14" s="13" t="s">
        <v>319</v>
      </c>
      <c r="BB14" s="13" t="s">
        <v>321</v>
      </c>
      <c r="BC14" s="13" t="s">
        <v>319</v>
      </c>
      <c r="BD14" s="13" t="s">
        <v>319</v>
      </c>
      <c r="BE14" s="15">
        <v>0</v>
      </c>
      <c r="BF14" s="13" t="s">
        <v>223</v>
      </c>
      <c r="BG14" s="13" t="s">
        <v>390</v>
      </c>
      <c r="BH14" s="23" t="s">
        <v>323</v>
      </c>
      <c r="BI14" s="14" t="s">
        <v>324</v>
      </c>
      <c r="BJ14" s="24">
        <v>45850</v>
      </c>
      <c r="BK14" s="12"/>
      <c r="BL14" s="14" t="s">
        <v>12</v>
      </c>
      <c r="BM14" s="26" t="s">
        <v>13</v>
      </c>
      <c r="BN14" s="27" t="s">
        <v>15</v>
      </c>
      <c r="BO14" s="12" t="s">
        <v>16</v>
      </c>
      <c r="BP14" s="12">
        <v>2250</v>
      </c>
      <c r="BQ14" s="28" t="s">
        <v>7</v>
      </c>
      <c r="BR14" s="30" t="s">
        <v>225</v>
      </c>
    </row>
    <row r="15" spans="1:70" s="1" customFormat="1" ht="15" customHeight="1">
      <c r="A15" s="12">
        <v>11</v>
      </c>
      <c r="B15" s="13" t="s">
        <v>302</v>
      </c>
      <c r="C15" s="13" t="s">
        <v>130</v>
      </c>
      <c r="D15" s="13" t="s">
        <v>124</v>
      </c>
      <c r="E15" s="13" t="s">
        <v>303</v>
      </c>
      <c r="F15" s="13" t="s">
        <v>122</v>
      </c>
      <c r="G15" s="13" t="s">
        <v>120</v>
      </c>
      <c r="H15" s="13" t="s">
        <v>121</v>
      </c>
      <c r="I15" s="13">
        <v>21281</v>
      </c>
      <c r="J15" s="13" t="s">
        <v>371</v>
      </c>
      <c r="K15" s="13">
        <v>21281</v>
      </c>
      <c r="L15" s="13" t="s">
        <v>305</v>
      </c>
      <c r="M15" s="13" t="s">
        <v>306</v>
      </c>
      <c r="N15" s="13">
        <v>30853</v>
      </c>
      <c r="O15" s="13" t="s">
        <v>215</v>
      </c>
      <c r="P15" s="13">
        <v>433231</v>
      </c>
      <c r="Q15" s="13" t="s">
        <v>385</v>
      </c>
      <c r="R15" s="13" t="s">
        <v>308</v>
      </c>
      <c r="S15" s="13" t="s">
        <v>226</v>
      </c>
      <c r="T15" s="13" t="s">
        <v>226</v>
      </c>
      <c r="U15" s="13" t="s">
        <v>347</v>
      </c>
      <c r="V15" s="13" t="s">
        <v>310</v>
      </c>
      <c r="W15" s="13">
        <v>541</v>
      </c>
      <c r="X15" s="13" t="s">
        <v>379</v>
      </c>
      <c r="Y15" s="13">
        <v>351734829</v>
      </c>
      <c r="Z15" s="13" t="s">
        <v>212</v>
      </c>
      <c r="AA15" s="13" t="s">
        <v>218</v>
      </c>
      <c r="AB15" s="15">
        <v>42000</v>
      </c>
      <c r="AC15" s="13" t="s">
        <v>373</v>
      </c>
      <c r="AD15" s="13">
        <v>24</v>
      </c>
      <c r="AE15" s="13" t="s">
        <v>313</v>
      </c>
      <c r="AF15" s="13" t="s">
        <v>314</v>
      </c>
      <c r="AG15" s="13" t="s">
        <v>380</v>
      </c>
      <c r="AH15" s="13" t="s">
        <v>316</v>
      </c>
      <c r="AI15" s="13" t="s">
        <v>381</v>
      </c>
      <c r="AJ15" s="15">
        <v>2250</v>
      </c>
      <c r="AK15" s="15">
        <v>2250</v>
      </c>
      <c r="AL15" s="13" t="s">
        <v>382</v>
      </c>
      <c r="AM15" s="15">
        <v>24712.99</v>
      </c>
      <c r="AN15" s="15">
        <v>11287.01</v>
      </c>
      <c r="AO15" s="15">
        <v>36000</v>
      </c>
      <c r="AP15" s="15">
        <v>17287.009999999998</v>
      </c>
      <c r="AQ15" s="15">
        <v>1721.99</v>
      </c>
      <c r="AR15" s="15">
        <v>19009</v>
      </c>
      <c r="AS15" s="15">
        <v>3817.97</v>
      </c>
      <c r="AT15" s="15">
        <v>682.03</v>
      </c>
      <c r="AU15" s="15">
        <v>4500</v>
      </c>
      <c r="AV15" s="13">
        <v>24</v>
      </c>
      <c r="AW15" s="13" t="s">
        <v>319</v>
      </c>
      <c r="AX15" s="13" t="s">
        <v>320</v>
      </c>
      <c r="AY15" s="13" t="s">
        <v>319</v>
      </c>
      <c r="AZ15" s="13" t="s">
        <v>319</v>
      </c>
      <c r="BA15" s="13" t="s">
        <v>319</v>
      </c>
      <c r="BB15" s="13" t="s">
        <v>321</v>
      </c>
      <c r="BC15" s="13" t="s">
        <v>319</v>
      </c>
      <c r="BD15" s="13" t="s">
        <v>319</v>
      </c>
      <c r="BE15" s="15">
        <v>0</v>
      </c>
      <c r="BF15" s="13" t="s">
        <v>226</v>
      </c>
      <c r="BG15" s="13" t="s">
        <v>391</v>
      </c>
      <c r="BH15" s="23" t="s">
        <v>323</v>
      </c>
      <c r="BI15" s="14" t="s">
        <v>324</v>
      </c>
      <c r="BJ15" s="24">
        <v>45850</v>
      </c>
      <c r="BK15" s="12"/>
      <c r="BL15" s="14" t="s">
        <v>12</v>
      </c>
      <c r="BM15" s="26" t="s">
        <v>13</v>
      </c>
      <c r="BN15" s="27" t="s">
        <v>15</v>
      </c>
      <c r="BO15" s="12" t="s">
        <v>16</v>
      </c>
      <c r="BP15" s="12">
        <f t="shared" si="0"/>
        <v>4500</v>
      </c>
      <c r="BQ15" s="28" t="s">
        <v>7</v>
      </c>
      <c r="BR15" s="30" t="s">
        <v>384</v>
      </c>
    </row>
    <row r="16" spans="1:70" s="1" customFormat="1" ht="15" customHeight="1">
      <c r="A16" s="12">
        <v>12</v>
      </c>
      <c r="B16" s="13" t="s">
        <v>302</v>
      </c>
      <c r="C16" s="13" t="s">
        <v>130</v>
      </c>
      <c r="D16" s="13" t="s">
        <v>124</v>
      </c>
      <c r="E16" s="13" t="s">
        <v>303</v>
      </c>
      <c r="F16" s="13" t="s">
        <v>122</v>
      </c>
      <c r="G16" s="13" t="s">
        <v>120</v>
      </c>
      <c r="H16" s="13" t="s">
        <v>121</v>
      </c>
      <c r="I16" s="13">
        <v>221151</v>
      </c>
      <c r="J16" s="13" t="s">
        <v>392</v>
      </c>
      <c r="K16" s="13">
        <v>221151</v>
      </c>
      <c r="L16" s="13" t="s">
        <v>393</v>
      </c>
      <c r="M16" s="13" t="s">
        <v>394</v>
      </c>
      <c r="N16" s="13">
        <v>428088</v>
      </c>
      <c r="O16" s="13" t="s">
        <v>229</v>
      </c>
      <c r="P16" s="13">
        <v>715855</v>
      </c>
      <c r="Q16" s="13" t="s">
        <v>395</v>
      </c>
      <c r="R16" s="13" t="s">
        <v>308</v>
      </c>
      <c r="S16" s="13" t="s">
        <v>230</v>
      </c>
      <c r="T16" s="13" t="s">
        <v>230</v>
      </c>
      <c r="U16" s="13" t="s">
        <v>347</v>
      </c>
      <c r="V16" s="13" t="s">
        <v>310</v>
      </c>
      <c r="W16" s="13">
        <v>541</v>
      </c>
      <c r="X16" s="13" t="s">
        <v>348</v>
      </c>
      <c r="Y16" s="13">
        <v>354439011</v>
      </c>
      <c r="Z16" s="13" t="s">
        <v>231</v>
      </c>
      <c r="AA16" s="13" t="s">
        <v>232</v>
      </c>
      <c r="AB16" s="15">
        <v>42000</v>
      </c>
      <c r="AC16" s="13" t="s">
        <v>361</v>
      </c>
      <c r="AD16" s="13">
        <v>24</v>
      </c>
      <c r="AE16" s="13" t="s">
        <v>313</v>
      </c>
      <c r="AF16" s="13" t="s">
        <v>314</v>
      </c>
      <c r="AG16" s="13" t="s">
        <v>396</v>
      </c>
      <c r="AH16" s="13" t="s">
        <v>316</v>
      </c>
      <c r="AI16" s="13" t="s">
        <v>397</v>
      </c>
      <c r="AJ16" s="15">
        <v>2240</v>
      </c>
      <c r="AK16" s="15">
        <v>2240</v>
      </c>
      <c r="AL16" s="13" t="s">
        <v>398</v>
      </c>
      <c r="AM16" s="15">
        <v>14919.24</v>
      </c>
      <c r="AN16" s="15">
        <v>7480.76</v>
      </c>
      <c r="AO16" s="15">
        <v>22400</v>
      </c>
      <c r="AP16" s="15">
        <v>27080.76</v>
      </c>
      <c r="AQ16" s="15">
        <v>4428.24</v>
      </c>
      <c r="AR16" s="15">
        <v>31509</v>
      </c>
      <c r="AS16" s="15">
        <v>3384.29</v>
      </c>
      <c r="AT16" s="15">
        <v>1095.71</v>
      </c>
      <c r="AU16" s="15">
        <v>4480</v>
      </c>
      <c r="AV16" s="13">
        <v>18</v>
      </c>
      <c r="AW16" s="13" t="s">
        <v>319</v>
      </c>
      <c r="AX16" s="13" t="s">
        <v>399</v>
      </c>
      <c r="AY16" s="13" t="s">
        <v>319</v>
      </c>
      <c r="AZ16" s="13" t="s">
        <v>319</v>
      </c>
      <c r="BA16" s="13" t="s">
        <v>319</v>
      </c>
      <c r="BB16" s="13" t="s">
        <v>321</v>
      </c>
      <c r="BC16" s="13" t="s">
        <v>319</v>
      </c>
      <c r="BD16" s="13" t="s">
        <v>319</v>
      </c>
      <c r="BE16" s="15">
        <v>0</v>
      </c>
      <c r="BF16" s="13" t="s">
        <v>230</v>
      </c>
      <c r="BG16" s="13" t="s">
        <v>400</v>
      </c>
      <c r="BH16" s="23" t="s">
        <v>323</v>
      </c>
      <c r="BI16" s="14" t="s">
        <v>324</v>
      </c>
      <c r="BJ16" s="24">
        <v>45850</v>
      </c>
      <c r="BK16" s="12"/>
      <c r="BL16" s="14" t="s">
        <v>12</v>
      </c>
      <c r="BM16" s="26" t="s">
        <v>13</v>
      </c>
      <c r="BN16" s="27" t="s">
        <v>15</v>
      </c>
      <c r="BO16" s="12" t="s">
        <v>16</v>
      </c>
      <c r="BP16" s="12">
        <f>2240+2240+2240</f>
        <v>6720</v>
      </c>
      <c r="BQ16" s="28" t="s">
        <v>7</v>
      </c>
      <c r="BR16" s="30" t="s">
        <v>233</v>
      </c>
    </row>
    <row r="17" spans="1:70" s="1" customFormat="1" ht="15" hidden="1" customHeight="1">
      <c r="A17" s="12">
        <v>13</v>
      </c>
      <c r="B17" s="13" t="s">
        <v>302</v>
      </c>
      <c r="C17" s="13" t="s">
        <v>130</v>
      </c>
      <c r="D17" s="13" t="s">
        <v>124</v>
      </c>
      <c r="E17" s="13" t="s">
        <v>303</v>
      </c>
      <c r="F17" s="13" t="s">
        <v>122</v>
      </c>
      <c r="G17" s="13" t="s">
        <v>120</v>
      </c>
      <c r="H17" s="13" t="s">
        <v>121</v>
      </c>
      <c r="I17" s="13">
        <v>21196</v>
      </c>
      <c r="J17" s="13" t="s">
        <v>355</v>
      </c>
      <c r="K17" s="13">
        <v>21196</v>
      </c>
      <c r="L17" s="13" t="s">
        <v>305</v>
      </c>
      <c r="M17" s="13" t="s">
        <v>306</v>
      </c>
      <c r="N17" s="13">
        <v>405907</v>
      </c>
      <c r="O17" s="13" t="s">
        <v>401</v>
      </c>
      <c r="P17" s="13">
        <v>613153</v>
      </c>
      <c r="Q17" s="13" t="s">
        <v>402</v>
      </c>
      <c r="R17" s="13" t="s">
        <v>308</v>
      </c>
      <c r="S17" s="13" t="s">
        <v>403</v>
      </c>
      <c r="T17" s="13" t="s">
        <v>403</v>
      </c>
      <c r="U17" s="13" t="s">
        <v>347</v>
      </c>
      <c r="V17" s="13" t="s">
        <v>310</v>
      </c>
      <c r="W17" s="13">
        <v>541</v>
      </c>
      <c r="X17" s="13" t="s">
        <v>311</v>
      </c>
      <c r="Y17" s="13">
        <v>351518498</v>
      </c>
      <c r="Z17" s="13" t="s">
        <v>404</v>
      </c>
      <c r="AA17" s="13" t="s">
        <v>405</v>
      </c>
      <c r="AB17" s="15">
        <v>42000</v>
      </c>
      <c r="AC17" s="13" t="s">
        <v>361</v>
      </c>
      <c r="AD17" s="13">
        <v>24</v>
      </c>
      <c r="AE17" s="13" t="s">
        <v>313</v>
      </c>
      <c r="AF17" s="13" t="s">
        <v>314</v>
      </c>
      <c r="AG17" s="13" t="s">
        <v>406</v>
      </c>
      <c r="AH17" s="13" t="s">
        <v>316</v>
      </c>
      <c r="AI17" s="13" t="s">
        <v>407</v>
      </c>
      <c r="AJ17" s="15">
        <v>2250</v>
      </c>
      <c r="AK17" s="15">
        <v>2250</v>
      </c>
      <c r="AL17" s="13" t="s">
        <v>408</v>
      </c>
      <c r="AM17" s="15">
        <v>27410.65</v>
      </c>
      <c r="AN17" s="15">
        <v>10839.35</v>
      </c>
      <c r="AO17" s="15">
        <v>38250</v>
      </c>
      <c r="AP17" s="15">
        <v>14589.35</v>
      </c>
      <c r="AQ17" s="15">
        <v>1247.6500000000001</v>
      </c>
      <c r="AR17" s="15">
        <v>15837</v>
      </c>
      <c r="AS17" s="15">
        <v>5954</v>
      </c>
      <c r="AT17" s="15">
        <v>796</v>
      </c>
      <c r="AU17" s="15">
        <v>6750</v>
      </c>
      <c r="AV17" s="13">
        <v>26</v>
      </c>
      <c r="AW17" s="13" t="s">
        <v>319</v>
      </c>
      <c r="AX17" s="13" t="s">
        <v>399</v>
      </c>
      <c r="AY17" s="13" t="s">
        <v>319</v>
      </c>
      <c r="AZ17" s="13" t="s">
        <v>319</v>
      </c>
      <c r="BA17" s="13" t="s">
        <v>319</v>
      </c>
      <c r="BB17" s="13" t="s">
        <v>321</v>
      </c>
      <c r="BC17" s="13" t="s">
        <v>319</v>
      </c>
      <c r="BD17" s="13" t="s">
        <v>319</v>
      </c>
      <c r="BE17" s="15">
        <v>0</v>
      </c>
      <c r="BF17" s="13" t="s">
        <v>403</v>
      </c>
      <c r="BG17" s="13" t="s">
        <v>409</v>
      </c>
      <c r="BH17" s="23" t="s">
        <v>323</v>
      </c>
      <c r="BI17" s="14" t="s">
        <v>10</v>
      </c>
      <c r="BJ17" s="24">
        <v>45850</v>
      </c>
      <c r="BK17" s="12"/>
      <c r="BL17" s="14" t="s">
        <v>20</v>
      </c>
      <c r="BM17" s="26" t="s">
        <v>21</v>
      </c>
      <c r="BN17" s="27" t="s">
        <v>23</v>
      </c>
      <c r="BO17" s="12" t="s">
        <v>33</v>
      </c>
      <c r="BP17" s="12">
        <v>0</v>
      </c>
      <c r="BQ17" s="28"/>
      <c r="BR17" s="30" t="s">
        <v>334</v>
      </c>
    </row>
    <row r="18" spans="1:70" s="1" customFormat="1" ht="15" hidden="1" customHeight="1">
      <c r="A18" s="12">
        <v>14</v>
      </c>
      <c r="B18" s="13" t="s">
        <v>302</v>
      </c>
      <c r="C18" s="13" t="s">
        <v>130</v>
      </c>
      <c r="D18" s="13" t="s">
        <v>124</v>
      </c>
      <c r="E18" s="13" t="s">
        <v>303</v>
      </c>
      <c r="F18" s="13" t="s">
        <v>122</v>
      </c>
      <c r="G18" s="13" t="s">
        <v>120</v>
      </c>
      <c r="H18" s="13" t="s">
        <v>121</v>
      </c>
      <c r="I18" s="13">
        <v>21196</v>
      </c>
      <c r="J18" s="13" t="s">
        <v>355</v>
      </c>
      <c r="K18" s="13">
        <v>21196</v>
      </c>
      <c r="L18" s="13" t="s">
        <v>305</v>
      </c>
      <c r="M18" s="13" t="s">
        <v>306</v>
      </c>
      <c r="N18" s="13">
        <v>405907</v>
      </c>
      <c r="O18" s="13" t="s">
        <v>401</v>
      </c>
      <c r="P18" s="13">
        <v>619076</v>
      </c>
      <c r="Q18" s="13" t="s">
        <v>410</v>
      </c>
      <c r="R18" s="13" t="s">
        <v>308</v>
      </c>
      <c r="S18" s="13" t="s">
        <v>411</v>
      </c>
      <c r="T18" s="13" t="s">
        <v>411</v>
      </c>
      <c r="U18" s="13" t="s">
        <v>309</v>
      </c>
      <c r="V18" s="13" t="s">
        <v>310</v>
      </c>
      <c r="W18" s="13">
        <v>541</v>
      </c>
      <c r="X18" s="13" t="s">
        <v>311</v>
      </c>
      <c r="Y18" s="13">
        <v>351599301</v>
      </c>
      <c r="Z18" s="13" t="s">
        <v>412</v>
      </c>
      <c r="AA18" s="13" t="s">
        <v>413</v>
      </c>
      <c r="AB18" s="15">
        <v>42000</v>
      </c>
      <c r="AC18" s="13" t="s">
        <v>361</v>
      </c>
      <c r="AD18" s="13">
        <v>24</v>
      </c>
      <c r="AE18" s="13" t="s">
        <v>313</v>
      </c>
      <c r="AF18" s="13" t="s">
        <v>314</v>
      </c>
      <c r="AG18" s="13" t="s">
        <v>414</v>
      </c>
      <c r="AH18" s="13" t="s">
        <v>316</v>
      </c>
      <c r="AI18" s="13" t="s">
        <v>415</v>
      </c>
      <c r="AJ18" s="15">
        <v>2250</v>
      </c>
      <c r="AK18" s="15">
        <v>2250</v>
      </c>
      <c r="AL18" s="13" t="s">
        <v>416</v>
      </c>
      <c r="AM18" s="15">
        <v>23190.35</v>
      </c>
      <c r="AN18" s="15">
        <v>10559.65</v>
      </c>
      <c r="AO18" s="15">
        <v>33750</v>
      </c>
      <c r="AP18" s="15">
        <v>18809.650000000001</v>
      </c>
      <c r="AQ18" s="15">
        <v>2057.35</v>
      </c>
      <c r="AR18" s="15">
        <v>20867</v>
      </c>
      <c r="AS18" s="15">
        <v>7665.83</v>
      </c>
      <c r="AT18" s="15">
        <v>1334.17</v>
      </c>
      <c r="AU18" s="15">
        <v>9000</v>
      </c>
      <c r="AV18" s="13">
        <v>25</v>
      </c>
      <c r="AW18" s="13" t="s">
        <v>319</v>
      </c>
      <c r="AX18" s="13" t="s">
        <v>320</v>
      </c>
      <c r="AY18" s="13" t="s">
        <v>319</v>
      </c>
      <c r="AZ18" s="13" t="s">
        <v>319</v>
      </c>
      <c r="BA18" s="13" t="s">
        <v>319</v>
      </c>
      <c r="BB18" s="13" t="s">
        <v>321</v>
      </c>
      <c r="BC18" s="13" t="s">
        <v>319</v>
      </c>
      <c r="BD18" s="13" t="s">
        <v>319</v>
      </c>
      <c r="BE18" s="15">
        <v>0</v>
      </c>
      <c r="BF18" s="13" t="s">
        <v>411</v>
      </c>
      <c r="BG18" s="13" t="s">
        <v>417</v>
      </c>
      <c r="BH18" s="23" t="s">
        <v>323</v>
      </c>
      <c r="BI18" s="14" t="s">
        <v>10</v>
      </c>
      <c r="BJ18" s="24">
        <v>45850</v>
      </c>
      <c r="BK18" s="12"/>
      <c r="BL18" s="14" t="s">
        <v>20</v>
      </c>
      <c r="BM18" s="26" t="s">
        <v>21</v>
      </c>
      <c r="BN18" s="27" t="s">
        <v>23</v>
      </c>
      <c r="BO18" s="12" t="s">
        <v>33</v>
      </c>
      <c r="BP18" s="12">
        <v>0</v>
      </c>
      <c r="BQ18" s="28"/>
      <c r="BR18" s="30" t="s">
        <v>334</v>
      </c>
    </row>
    <row r="19" spans="1:70" s="1" customFormat="1" ht="15" hidden="1" customHeight="1">
      <c r="A19" s="12">
        <v>15</v>
      </c>
      <c r="B19" s="13" t="s">
        <v>302</v>
      </c>
      <c r="C19" s="13" t="s">
        <v>130</v>
      </c>
      <c r="D19" s="13" t="s">
        <v>124</v>
      </c>
      <c r="E19" s="13" t="s">
        <v>303</v>
      </c>
      <c r="F19" s="13" t="s">
        <v>122</v>
      </c>
      <c r="G19" s="13" t="s">
        <v>120</v>
      </c>
      <c r="H19" s="13" t="s">
        <v>121</v>
      </c>
      <c r="I19" s="13">
        <v>221157</v>
      </c>
      <c r="J19" s="13" t="s">
        <v>418</v>
      </c>
      <c r="K19" s="13">
        <v>221157</v>
      </c>
      <c r="L19" s="13" t="s">
        <v>305</v>
      </c>
      <c r="M19" s="13" t="s">
        <v>306</v>
      </c>
      <c r="N19" s="13">
        <v>408684</v>
      </c>
      <c r="O19" s="13" t="s">
        <v>419</v>
      </c>
      <c r="P19" s="13">
        <v>726451</v>
      </c>
      <c r="Q19" s="13" t="s">
        <v>420</v>
      </c>
      <c r="R19" s="13" t="s">
        <v>308</v>
      </c>
      <c r="S19" s="13" t="s">
        <v>421</v>
      </c>
      <c r="T19" s="13" t="s">
        <v>421</v>
      </c>
      <c r="U19" s="13" t="s">
        <v>347</v>
      </c>
      <c r="V19" s="13" t="s">
        <v>310</v>
      </c>
      <c r="W19" s="13">
        <v>541</v>
      </c>
      <c r="X19" s="13" t="s">
        <v>379</v>
      </c>
      <c r="Y19" s="13">
        <v>351648947</v>
      </c>
      <c r="Z19" s="13" t="s">
        <v>369</v>
      </c>
      <c r="AA19" s="13" t="s">
        <v>422</v>
      </c>
      <c r="AB19" s="15">
        <v>40000</v>
      </c>
      <c r="AC19" s="13" t="s">
        <v>423</v>
      </c>
      <c r="AD19" s="13">
        <v>24</v>
      </c>
      <c r="AE19" s="13" t="s">
        <v>313</v>
      </c>
      <c r="AF19" s="13" t="s">
        <v>314</v>
      </c>
      <c r="AG19" s="13" t="s">
        <v>424</v>
      </c>
      <c r="AH19" s="13" t="s">
        <v>316</v>
      </c>
      <c r="AI19" s="13" t="s">
        <v>425</v>
      </c>
      <c r="AJ19" s="15">
        <v>2150</v>
      </c>
      <c r="AK19" s="15">
        <v>2150</v>
      </c>
      <c r="AL19" s="13" t="s">
        <v>426</v>
      </c>
      <c r="AM19" s="15">
        <v>29710.5</v>
      </c>
      <c r="AN19" s="15">
        <v>11139.5</v>
      </c>
      <c r="AO19" s="15">
        <v>40850</v>
      </c>
      <c r="AP19" s="15">
        <v>10289.5</v>
      </c>
      <c r="AQ19" s="15">
        <v>652.5</v>
      </c>
      <c r="AR19" s="15">
        <v>10942</v>
      </c>
      <c r="AS19" s="15">
        <v>0</v>
      </c>
      <c r="AT19" s="15">
        <v>0</v>
      </c>
      <c r="AU19" s="15">
        <v>0</v>
      </c>
      <c r="AV19" s="13">
        <v>25</v>
      </c>
      <c r="AW19" s="13" t="s">
        <v>319</v>
      </c>
      <c r="AX19" s="13" t="s">
        <v>399</v>
      </c>
      <c r="AY19" s="13" t="s">
        <v>319</v>
      </c>
      <c r="AZ19" s="13" t="s">
        <v>319</v>
      </c>
      <c r="BA19" s="13" t="s">
        <v>319</v>
      </c>
      <c r="BB19" s="13" t="s">
        <v>321</v>
      </c>
      <c r="BC19" s="13" t="s">
        <v>319</v>
      </c>
      <c r="BD19" s="13" t="s">
        <v>319</v>
      </c>
      <c r="BE19" s="15">
        <v>0</v>
      </c>
      <c r="BF19" s="13" t="s">
        <v>421</v>
      </c>
      <c r="BG19" s="13" t="s">
        <v>427</v>
      </c>
      <c r="BH19" s="23" t="s">
        <v>323</v>
      </c>
      <c r="BI19" s="14" t="s">
        <v>10</v>
      </c>
      <c r="BJ19" s="24">
        <v>45850</v>
      </c>
      <c r="BK19" s="12"/>
      <c r="BL19" s="14" t="s">
        <v>20</v>
      </c>
      <c r="BM19" s="26" t="s">
        <v>21</v>
      </c>
      <c r="BN19" s="27" t="s">
        <v>23</v>
      </c>
      <c r="BO19" s="12" t="s">
        <v>33</v>
      </c>
      <c r="BP19" s="12">
        <v>0</v>
      </c>
      <c r="BQ19" s="28"/>
      <c r="BR19" s="30" t="s">
        <v>334</v>
      </c>
    </row>
    <row r="20" spans="1:70" s="1" customFormat="1" ht="15" customHeight="1">
      <c r="A20" s="12">
        <v>16</v>
      </c>
      <c r="B20" s="13" t="s">
        <v>302</v>
      </c>
      <c r="C20" s="13" t="s">
        <v>130</v>
      </c>
      <c r="D20" s="13" t="s">
        <v>124</v>
      </c>
      <c r="E20" s="13" t="s">
        <v>303</v>
      </c>
      <c r="F20" s="13" t="s">
        <v>122</v>
      </c>
      <c r="G20" s="13" t="s">
        <v>120</v>
      </c>
      <c r="H20" s="13" t="s">
        <v>121</v>
      </c>
      <c r="I20" s="13">
        <v>21196</v>
      </c>
      <c r="J20" s="13" t="s">
        <v>355</v>
      </c>
      <c r="K20" s="13">
        <v>21196</v>
      </c>
      <c r="L20" s="13" t="s">
        <v>305</v>
      </c>
      <c r="M20" s="13" t="s">
        <v>306</v>
      </c>
      <c r="N20" s="13">
        <v>409271</v>
      </c>
      <c r="O20" s="13" t="s">
        <v>428</v>
      </c>
      <c r="P20" s="13">
        <v>621440</v>
      </c>
      <c r="Q20" s="13" t="s">
        <v>429</v>
      </c>
      <c r="R20" s="13" t="s">
        <v>308</v>
      </c>
      <c r="S20" s="13" t="s">
        <v>430</v>
      </c>
      <c r="T20" s="13" t="s">
        <v>430</v>
      </c>
      <c r="U20" s="13" t="s">
        <v>309</v>
      </c>
      <c r="V20" s="13" t="s">
        <v>310</v>
      </c>
      <c r="W20" s="13">
        <v>541</v>
      </c>
      <c r="X20" s="13" t="s">
        <v>311</v>
      </c>
      <c r="Y20" s="13">
        <v>351682500</v>
      </c>
      <c r="Z20" s="13" t="s">
        <v>431</v>
      </c>
      <c r="AA20" s="13" t="s">
        <v>432</v>
      </c>
      <c r="AB20" s="15">
        <v>39000</v>
      </c>
      <c r="AC20" s="13" t="s">
        <v>361</v>
      </c>
      <c r="AD20" s="13">
        <v>24</v>
      </c>
      <c r="AE20" s="13" t="s">
        <v>313</v>
      </c>
      <c r="AF20" s="13" t="s">
        <v>314</v>
      </c>
      <c r="AG20" s="13" t="s">
        <v>433</v>
      </c>
      <c r="AH20" s="13" t="s">
        <v>316</v>
      </c>
      <c r="AI20" s="13" t="s">
        <v>434</v>
      </c>
      <c r="AJ20" s="15">
        <v>2080</v>
      </c>
      <c r="AK20" s="15">
        <v>2080</v>
      </c>
      <c r="AL20" s="13" t="s">
        <v>435</v>
      </c>
      <c r="AM20" s="15">
        <v>24955.01</v>
      </c>
      <c r="AN20" s="15">
        <v>10244.99</v>
      </c>
      <c r="AO20" s="15">
        <v>35200</v>
      </c>
      <c r="AP20" s="15">
        <v>14044.99</v>
      </c>
      <c r="AQ20" s="15">
        <v>1210.01</v>
      </c>
      <c r="AR20" s="15">
        <v>15255</v>
      </c>
      <c r="AS20" s="15">
        <v>1945.18</v>
      </c>
      <c r="AT20" s="15">
        <v>294.82</v>
      </c>
      <c r="AU20" s="15">
        <v>2240</v>
      </c>
      <c r="AV20" s="13">
        <v>24</v>
      </c>
      <c r="AW20" s="13" t="s">
        <v>319</v>
      </c>
      <c r="AX20" s="13" t="s">
        <v>343</v>
      </c>
      <c r="AY20" s="13" t="s">
        <v>319</v>
      </c>
      <c r="AZ20" s="13" t="s">
        <v>319</v>
      </c>
      <c r="BA20" s="13" t="s">
        <v>319</v>
      </c>
      <c r="BB20" s="13" t="s">
        <v>321</v>
      </c>
      <c r="BC20" s="13" t="s">
        <v>319</v>
      </c>
      <c r="BD20" s="13" t="s">
        <v>319</v>
      </c>
      <c r="BE20" s="15">
        <v>0</v>
      </c>
      <c r="BF20" s="13" t="s">
        <v>430</v>
      </c>
      <c r="BG20" s="13" t="s">
        <v>436</v>
      </c>
      <c r="BH20" s="23" t="s">
        <v>323</v>
      </c>
      <c r="BI20" s="14" t="s">
        <v>324</v>
      </c>
      <c r="BJ20" s="24">
        <v>45849</v>
      </c>
      <c r="BK20" s="12"/>
      <c r="BL20" s="14" t="s">
        <v>12</v>
      </c>
      <c r="BM20" s="26" t="s">
        <v>13</v>
      </c>
      <c r="BN20" s="27" t="s">
        <v>23</v>
      </c>
      <c r="BO20" s="12" t="s">
        <v>33</v>
      </c>
      <c r="BP20" s="12">
        <v>0</v>
      </c>
      <c r="BQ20" s="28"/>
      <c r="BR20" s="30" t="s">
        <v>367</v>
      </c>
    </row>
    <row r="21" spans="1:70" s="1" customFormat="1" ht="15" hidden="1" customHeight="1">
      <c r="A21" s="12">
        <v>17</v>
      </c>
      <c r="B21" s="13" t="s">
        <v>302</v>
      </c>
      <c r="C21" s="13" t="s">
        <v>130</v>
      </c>
      <c r="D21" s="13" t="s">
        <v>124</v>
      </c>
      <c r="E21" s="13" t="s">
        <v>303</v>
      </c>
      <c r="F21" s="13" t="s">
        <v>122</v>
      </c>
      <c r="G21" s="13" t="s">
        <v>120</v>
      </c>
      <c r="H21" s="13" t="s">
        <v>121</v>
      </c>
      <c r="I21" s="13">
        <v>221145</v>
      </c>
      <c r="J21" s="13" t="s">
        <v>437</v>
      </c>
      <c r="K21" s="13">
        <v>221145</v>
      </c>
      <c r="L21" s="13" t="s">
        <v>305</v>
      </c>
      <c r="M21" s="13" t="s">
        <v>306</v>
      </c>
      <c r="N21" s="13">
        <v>420593</v>
      </c>
      <c r="O21" s="13" t="s">
        <v>438</v>
      </c>
      <c r="P21" s="13">
        <v>648984</v>
      </c>
      <c r="Q21" s="13" t="s">
        <v>439</v>
      </c>
      <c r="R21" s="13" t="s">
        <v>308</v>
      </c>
      <c r="S21" s="13" t="s">
        <v>440</v>
      </c>
      <c r="T21" s="13" t="s">
        <v>440</v>
      </c>
      <c r="U21" s="13" t="s">
        <v>347</v>
      </c>
      <c r="V21" s="13" t="s">
        <v>310</v>
      </c>
      <c r="W21" s="13">
        <v>541</v>
      </c>
      <c r="X21" s="13" t="s">
        <v>348</v>
      </c>
      <c r="Y21" s="13">
        <v>352343935</v>
      </c>
      <c r="Z21" s="13" t="s">
        <v>441</v>
      </c>
      <c r="AA21" s="13" t="s">
        <v>442</v>
      </c>
      <c r="AB21" s="15">
        <v>42000</v>
      </c>
      <c r="AC21" s="13" t="s">
        <v>443</v>
      </c>
      <c r="AD21" s="13">
        <v>24</v>
      </c>
      <c r="AE21" s="13" t="s">
        <v>313</v>
      </c>
      <c r="AF21" s="13" t="s">
        <v>314</v>
      </c>
      <c r="AG21" s="13" t="s">
        <v>444</v>
      </c>
      <c r="AH21" s="13" t="s">
        <v>316</v>
      </c>
      <c r="AI21" s="13" t="s">
        <v>445</v>
      </c>
      <c r="AJ21" s="15">
        <v>2240</v>
      </c>
      <c r="AK21" s="15">
        <v>2240</v>
      </c>
      <c r="AL21" s="13" t="s">
        <v>446</v>
      </c>
      <c r="AM21" s="15">
        <v>21818.12</v>
      </c>
      <c r="AN21" s="15">
        <v>9541.8799999999992</v>
      </c>
      <c r="AO21" s="15">
        <v>31360</v>
      </c>
      <c r="AP21" s="15">
        <v>20181.88</v>
      </c>
      <c r="AQ21" s="15">
        <v>2400.12</v>
      </c>
      <c r="AR21" s="15">
        <v>22582</v>
      </c>
      <c r="AS21" s="15">
        <v>5563.5</v>
      </c>
      <c r="AT21" s="15">
        <v>1156.5</v>
      </c>
      <c r="AU21" s="15">
        <v>6720</v>
      </c>
      <c r="AV21" s="13">
        <v>23</v>
      </c>
      <c r="AW21" s="13" t="s">
        <v>319</v>
      </c>
      <c r="AX21" s="13" t="s">
        <v>343</v>
      </c>
      <c r="AY21" s="13" t="s">
        <v>319</v>
      </c>
      <c r="AZ21" s="13" t="s">
        <v>319</v>
      </c>
      <c r="BA21" s="13" t="s">
        <v>319</v>
      </c>
      <c r="BB21" s="13" t="s">
        <v>321</v>
      </c>
      <c r="BC21" s="13" t="s">
        <v>319</v>
      </c>
      <c r="BD21" s="13" t="s">
        <v>319</v>
      </c>
      <c r="BE21" s="15">
        <v>0</v>
      </c>
      <c r="BF21" s="13" t="s">
        <v>440</v>
      </c>
      <c r="BG21" s="13" t="s">
        <v>447</v>
      </c>
      <c r="BH21" s="23" t="s">
        <v>323</v>
      </c>
      <c r="BI21" s="14" t="s">
        <v>10</v>
      </c>
      <c r="BJ21" s="24">
        <v>45849</v>
      </c>
      <c r="BK21" s="12"/>
      <c r="BL21" s="14" t="s">
        <v>20</v>
      </c>
      <c r="BM21" s="26" t="s">
        <v>21</v>
      </c>
      <c r="BN21" s="27" t="s">
        <v>23</v>
      </c>
      <c r="BO21" s="12" t="s">
        <v>33</v>
      </c>
      <c r="BP21" s="12">
        <v>0</v>
      </c>
      <c r="BQ21" s="28"/>
      <c r="BR21" s="30" t="s">
        <v>367</v>
      </c>
    </row>
    <row r="22" spans="1:70" s="1" customFormat="1" ht="15" hidden="1" customHeight="1">
      <c r="A22" s="12">
        <v>18</v>
      </c>
      <c r="B22" s="13" t="s">
        <v>302</v>
      </c>
      <c r="C22" s="13" t="s">
        <v>130</v>
      </c>
      <c r="D22" s="13" t="s">
        <v>124</v>
      </c>
      <c r="E22" s="13" t="s">
        <v>303</v>
      </c>
      <c r="F22" s="13" t="s">
        <v>122</v>
      </c>
      <c r="G22" s="13" t="s">
        <v>120</v>
      </c>
      <c r="H22" s="13" t="s">
        <v>121</v>
      </c>
      <c r="I22" s="13">
        <v>221145</v>
      </c>
      <c r="J22" s="13" t="s">
        <v>437</v>
      </c>
      <c r="K22" s="13">
        <v>221145</v>
      </c>
      <c r="L22" s="13" t="s">
        <v>305</v>
      </c>
      <c r="M22" s="13" t="s">
        <v>306</v>
      </c>
      <c r="N22" s="13">
        <v>420593</v>
      </c>
      <c r="O22" s="13" t="s">
        <v>438</v>
      </c>
      <c r="P22" s="13">
        <v>672875</v>
      </c>
      <c r="Q22" s="13" t="s">
        <v>448</v>
      </c>
      <c r="R22" s="13" t="s">
        <v>308</v>
      </c>
      <c r="S22" s="13" t="s">
        <v>449</v>
      </c>
      <c r="T22" s="13" t="s">
        <v>449</v>
      </c>
      <c r="U22" s="13" t="s">
        <v>347</v>
      </c>
      <c r="V22" s="13" t="s">
        <v>310</v>
      </c>
      <c r="W22" s="13">
        <v>541</v>
      </c>
      <c r="X22" s="13" t="s">
        <v>348</v>
      </c>
      <c r="Y22" s="13">
        <v>352530845</v>
      </c>
      <c r="Z22" s="13" t="s">
        <v>450</v>
      </c>
      <c r="AA22" s="13" t="s">
        <v>328</v>
      </c>
      <c r="AB22" s="15">
        <v>42000</v>
      </c>
      <c r="AC22" s="13" t="s">
        <v>443</v>
      </c>
      <c r="AD22" s="13">
        <v>24</v>
      </c>
      <c r="AE22" s="13" t="s">
        <v>313</v>
      </c>
      <c r="AF22" s="13" t="s">
        <v>314</v>
      </c>
      <c r="AG22" s="13" t="s">
        <v>329</v>
      </c>
      <c r="AH22" s="13" t="s">
        <v>316</v>
      </c>
      <c r="AI22" s="13" t="s">
        <v>445</v>
      </c>
      <c r="AJ22" s="15">
        <v>2240</v>
      </c>
      <c r="AK22" s="15">
        <v>2240</v>
      </c>
      <c r="AL22" s="13" t="s">
        <v>451</v>
      </c>
      <c r="AM22" s="15">
        <v>22344.87</v>
      </c>
      <c r="AN22" s="15">
        <v>9015.1299999999992</v>
      </c>
      <c r="AO22" s="15">
        <v>31360</v>
      </c>
      <c r="AP22" s="15">
        <v>19655.13</v>
      </c>
      <c r="AQ22" s="15">
        <v>2278.87</v>
      </c>
      <c r="AR22" s="15">
        <v>21934</v>
      </c>
      <c r="AS22" s="15">
        <v>5597.4</v>
      </c>
      <c r="AT22" s="15">
        <v>1122.5999999999999</v>
      </c>
      <c r="AU22" s="15">
        <v>6720</v>
      </c>
      <c r="AV22" s="13">
        <v>23</v>
      </c>
      <c r="AW22" s="13" t="s">
        <v>319</v>
      </c>
      <c r="AX22" s="13" t="s">
        <v>320</v>
      </c>
      <c r="AY22" s="13" t="s">
        <v>319</v>
      </c>
      <c r="AZ22" s="13" t="s">
        <v>319</v>
      </c>
      <c r="BA22" s="13" t="s">
        <v>319</v>
      </c>
      <c r="BB22" s="13" t="s">
        <v>321</v>
      </c>
      <c r="BC22" s="13" t="s">
        <v>319</v>
      </c>
      <c r="BD22" s="13" t="s">
        <v>319</v>
      </c>
      <c r="BE22" s="15">
        <v>0</v>
      </c>
      <c r="BF22" s="13" t="s">
        <v>449</v>
      </c>
      <c r="BG22" s="13" t="s">
        <v>452</v>
      </c>
      <c r="BH22" s="23" t="s">
        <v>323</v>
      </c>
      <c r="BI22" s="14" t="s">
        <v>10</v>
      </c>
      <c r="BJ22" s="24">
        <v>45850</v>
      </c>
      <c r="BK22" s="12"/>
      <c r="BL22" s="14" t="s">
        <v>20</v>
      </c>
      <c r="BM22" s="26" t="s">
        <v>21</v>
      </c>
      <c r="BN22" s="27" t="s">
        <v>23</v>
      </c>
      <c r="BO22" s="12" t="s">
        <v>33</v>
      </c>
      <c r="BP22" s="12">
        <v>0</v>
      </c>
      <c r="BQ22" s="28"/>
      <c r="BR22" s="30" t="s">
        <v>334</v>
      </c>
    </row>
    <row r="23" spans="1:70" s="1" customFormat="1" ht="15" hidden="1" customHeight="1">
      <c r="A23" s="12">
        <v>19</v>
      </c>
      <c r="B23" s="13" t="s">
        <v>302</v>
      </c>
      <c r="C23" s="13" t="s">
        <v>130</v>
      </c>
      <c r="D23" s="13" t="s">
        <v>124</v>
      </c>
      <c r="E23" s="13" t="s">
        <v>303</v>
      </c>
      <c r="F23" s="13" t="s">
        <v>122</v>
      </c>
      <c r="G23" s="13" t="s">
        <v>120</v>
      </c>
      <c r="H23" s="13" t="s">
        <v>121</v>
      </c>
      <c r="I23" s="13">
        <v>221151</v>
      </c>
      <c r="J23" s="13" t="s">
        <v>392</v>
      </c>
      <c r="K23" s="13">
        <v>221151</v>
      </c>
      <c r="L23" s="13" t="s">
        <v>305</v>
      </c>
      <c r="M23" s="13" t="s">
        <v>306</v>
      </c>
      <c r="N23" s="13">
        <v>418157</v>
      </c>
      <c r="O23" s="13" t="s">
        <v>453</v>
      </c>
      <c r="P23" s="13">
        <v>662928</v>
      </c>
      <c r="Q23" s="13" t="s">
        <v>454</v>
      </c>
      <c r="R23" s="13" t="s">
        <v>308</v>
      </c>
      <c r="S23" s="13" t="s">
        <v>455</v>
      </c>
      <c r="T23" s="13" t="s">
        <v>455</v>
      </c>
      <c r="U23" s="13" t="s">
        <v>347</v>
      </c>
      <c r="V23" s="13" t="s">
        <v>310</v>
      </c>
      <c r="W23" s="13">
        <v>541</v>
      </c>
      <c r="X23" s="13" t="s">
        <v>348</v>
      </c>
      <c r="Y23" s="13">
        <v>352644021</v>
      </c>
      <c r="Z23" s="13" t="s">
        <v>456</v>
      </c>
      <c r="AA23" s="13" t="s">
        <v>457</v>
      </c>
      <c r="AB23" s="15">
        <v>42000</v>
      </c>
      <c r="AC23" s="13" t="s">
        <v>361</v>
      </c>
      <c r="AD23" s="13">
        <v>24</v>
      </c>
      <c r="AE23" s="13" t="s">
        <v>313</v>
      </c>
      <c r="AF23" s="13" t="s">
        <v>314</v>
      </c>
      <c r="AG23" s="13" t="s">
        <v>458</v>
      </c>
      <c r="AH23" s="13" t="s">
        <v>316</v>
      </c>
      <c r="AI23" s="13" t="s">
        <v>459</v>
      </c>
      <c r="AJ23" s="15">
        <v>2240</v>
      </c>
      <c r="AK23" s="15">
        <v>2240</v>
      </c>
      <c r="AL23" s="13" t="s">
        <v>408</v>
      </c>
      <c r="AM23" s="15">
        <v>19650.75</v>
      </c>
      <c r="AN23" s="15">
        <v>9469.25</v>
      </c>
      <c r="AO23" s="15">
        <v>29120</v>
      </c>
      <c r="AP23" s="15">
        <v>22349.25</v>
      </c>
      <c r="AQ23" s="15">
        <v>2955.75</v>
      </c>
      <c r="AR23" s="15">
        <v>25305</v>
      </c>
      <c r="AS23" s="15">
        <v>5424.04</v>
      </c>
      <c r="AT23" s="15">
        <v>1295.96</v>
      </c>
      <c r="AU23" s="15">
        <v>6720</v>
      </c>
      <c r="AV23" s="13">
        <v>22</v>
      </c>
      <c r="AW23" s="13" t="s">
        <v>319</v>
      </c>
      <c r="AX23" s="13" t="s">
        <v>343</v>
      </c>
      <c r="AY23" s="13" t="s">
        <v>319</v>
      </c>
      <c r="AZ23" s="13" t="s">
        <v>319</v>
      </c>
      <c r="BA23" s="13" t="s">
        <v>319</v>
      </c>
      <c r="BB23" s="13" t="s">
        <v>321</v>
      </c>
      <c r="BC23" s="13" t="s">
        <v>319</v>
      </c>
      <c r="BD23" s="13" t="s">
        <v>319</v>
      </c>
      <c r="BE23" s="15">
        <v>0</v>
      </c>
      <c r="BF23" s="13" t="s">
        <v>455</v>
      </c>
      <c r="BG23" s="13" t="s">
        <v>460</v>
      </c>
      <c r="BH23" s="23" t="s">
        <v>323</v>
      </c>
      <c r="BI23" s="14" t="s">
        <v>10</v>
      </c>
      <c r="BJ23" s="24">
        <v>45849</v>
      </c>
      <c r="BK23" s="12"/>
      <c r="BL23" s="14" t="s">
        <v>20</v>
      </c>
      <c r="BM23" s="26" t="s">
        <v>21</v>
      </c>
      <c r="BN23" s="27" t="s">
        <v>23</v>
      </c>
      <c r="BO23" s="12" t="s">
        <v>33</v>
      </c>
      <c r="BP23" s="12">
        <v>0</v>
      </c>
      <c r="BQ23" s="28"/>
      <c r="BR23" s="30" t="s">
        <v>367</v>
      </c>
    </row>
    <row r="24" spans="1:70" s="1" customFormat="1" ht="15" customHeight="1">
      <c r="A24" s="12">
        <v>20</v>
      </c>
      <c r="B24" s="13" t="s">
        <v>302</v>
      </c>
      <c r="C24" s="13" t="s">
        <v>130</v>
      </c>
      <c r="D24" s="13" t="s">
        <v>124</v>
      </c>
      <c r="E24" s="13" t="s">
        <v>303</v>
      </c>
      <c r="F24" s="13" t="s">
        <v>122</v>
      </c>
      <c r="G24" s="13" t="s">
        <v>120</v>
      </c>
      <c r="H24" s="13" t="s">
        <v>121</v>
      </c>
      <c r="I24" s="13">
        <v>221157</v>
      </c>
      <c r="J24" s="13" t="s">
        <v>418</v>
      </c>
      <c r="K24" s="13">
        <v>221157</v>
      </c>
      <c r="L24" s="13" t="s">
        <v>305</v>
      </c>
      <c r="M24" s="13" t="s">
        <v>306</v>
      </c>
      <c r="N24" s="13">
        <v>408684</v>
      </c>
      <c r="O24" s="13" t="s">
        <v>419</v>
      </c>
      <c r="P24" s="13">
        <v>619685</v>
      </c>
      <c r="Q24" s="13" t="s">
        <v>461</v>
      </c>
      <c r="R24" s="13" t="s">
        <v>308</v>
      </c>
      <c r="S24" s="13" t="s">
        <v>462</v>
      </c>
      <c r="T24" s="13" t="s">
        <v>462</v>
      </c>
      <c r="U24" s="13" t="s">
        <v>347</v>
      </c>
      <c r="V24" s="13" t="s">
        <v>310</v>
      </c>
      <c r="W24" s="13">
        <v>541</v>
      </c>
      <c r="X24" s="13" t="s">
        <v>348</v>
      </c>
      <c r="Y24" s="13">
        <v>352929077</v>
      </c>
      <c r="Z24" s="13" t="s">
        <v>463</v>
      </c>
      <c r="AA24" s="13" t="s">
        <v>464</v>
      </c>
      <c r="AB24" s="15">
        <v>42000</v>
      </c>
      <c r="AC24" s="13" t="s">
        <v>423</v>
      </c>
      <c r="AD24" s="13">
        <v>24</v>
      </c>
      <c r="AE24" s="13" t="s">
        <v>313</v>
      </c>
      <c r="AF24" s="13" t="s">
        <v>314</v>
      </c>
      <c r="AG24" s="13" t="s">
        <v>465</v>
      </c>
      <c r="AH24" s="13" t="s">
        <v>316</v>
      </c>
      <c r="AI24" s="13" t="s">
        <v>466</v>
      </c>
      <c r="AJ24" s="15">
        <v>2240</v>
      </c>
      <c r="AK24" s="15">
        <v>2240</v>
      </c>
      <c r="AL24" s="13" t="s">
        <v>426</v>
      </c>
      <c r="AM24" s="15">
        <v>25741.85</v>
      </c>
      <c r="AN24" s="15">
        <v>10098.15</v>
      </c>
      <c r="AO24" s="15">
        <v>35840</v>
      </c>
      <c r="AP24" s="15">
        <v>16258.15</v>
      </c>
      <c r="AQ24" s="15">
        <v>1540.85</v>
      </c>
      <c r="AR24" s="15">
        <v>17799</v>
      </c>
      <c r="AS24" s="15">
        <v>0</v>
      </c>
      <c r="AT24" s="15">
        <v>0</v>
      </c>
      <c r="AU24" s="15">
        <v>0</v>
      </c>
      <c r="AV24" s="13">
        <v>22</v>
      </c>
      <c r="AW24" s="13" t="s">
        <v>319</v>
      </c>
      <c r="AX24" s="13" t="s">
        <v>343</v>
      </c>
      <c r="AY24" s="13" t="s">
        <v>319</v>
      </c>
      <c r="AZ24" s="13" t="s">
        <v>319</v>
      </c>
      <c r="BA24" s="13" t="s">
        <v>319</v>
      </c>
      <c r="BB24" s="13" t="s">
        <v>321</v>
      </c>
      <c r="BC24" s="13" t="s">
        <v>319</v>
      </c>
      <c r="BD24" s="13" t="s">
        <v>319</v>
      </c>
      <c r="BE24" s="15">
        <v>0</v>
      </c>
      <c r="BF24" s="13" t="s">
        <v>462</v>
      </c>
      <c r="BG24" s="13" t="s">
        <v>467</v>
      </c>
      <c r="BH24" s="23" t="s">
        <v>323</v>
      </c>
      <c r="BI24" s="14" t="s">
        <v>10</v>
      </c>
      <c r="BJ24" s="24">
        <v>45849</v>
      </c>
      <c r="BK24" s="12"/>
      <c r="BL24" s="14" t="s">
        <v>12</v>
      </c>
      <c r="BM24" s="26" t="s">
        <v>13</v>
      </c>
      <c r="BN24" s="27" t="s">
        <v>15</v>
      </c>
      <c r="BO24" s="12" t="s">
        <v>25</v>
      </c>
      <c r="BP24" s="12">
        <v>0</v>
      </c>
      <c r="BQ24" s="28"/>
      <c r="BR24" s="30" t="s">
        <v>334</v>
      </c>
    </row>
    <row r="25" spans="1:70" s="1" customFormat="1" ht="15" customHeight="1">
      <c r="A25" s="12">
        <v>21</v>
      </c>
      <c r="B25" s="13" t="s">
        <v>302</v>
      </c>
      <c r="C25" s="13" t="s">
        <v>130</v>
      </c>
      <c r="D25" s="13" t="s">
        <v>124</v>
      </c>
      <c r="E25" s="13" t="s">
        <v>303</v>
      </c>
      <c r="F25" s="13" t="s">
        <v>122</v>
      </c>
      <c r="G25" s="13" t="s">
        <v>120</v>
      </c>
      <c r="H25" s="13" t="s">
        <v>121</v>
      </c>
      <c r="I25" s="13">
        <v>205786</v>
      </c>
      <c r="J25" s="13" t="s">
        <v>304</v>
      </c>
      <c r="K25" s="13">
        <v>205786</v>
      </c>
      <c r="L25" s="13" t="s">
        <v>305</v>
      </c>
      <c r="M25" s="13" t="s">
        <v>306</v>
      </c>
      <c r="N25" s="13">
        <v>430829</v>
      </c>
      <c r="O25" s="13" t="s">
        <v>335</v>
      </c>
      <c r="P25" s="13">
        <v>673829</v>
      </c>
      <c r="Q25" s="13" t="s">
        <v>468</v>
      </c>
      <c r="R25" s="13" t="s">
        <v>308</v>
      </c>
      <c r="S25" s="13" t="s">
        <v>469</v>
      </c>
      <c r="T25" s="13" t="s">
        <v>469</v>
      </c>
      <c r="U25" s="13" t="s">
        <v>309</v>
      </c>
      <c r="V25" s="13" t="s">
        <v>310</v>
      </c>
      <c r="W25" s="13">
        <v>541</v>
      </c>
      <c r="X25" s="13" t="s">
        <v>311</v>
      </c>
      <c r="Y25" s="13">
        <v>352948311</v>
      </c>
      <c r="Z25" s="13" t="s">
        <v>470</v>
      </c>
      <c r="AA25" s="13" t="s">
        <v>471</v>
      </c>
      <c r="AB25" s="15">
        <v>42000</v>
      </c>
      <c r="AC25" s="13" t="s">
        <v>312</v>
      </c>
      <c r="AD25" s="13">
        <v>24</v>
      </c>
      <c r="AE25" s="13" t="s">
        <v>313</v>
      </c>
      <c r="AF25" s="13" t="s">
        <v>314</v>
      </c>
      <c r="AG25" s="13" t="s">
        <v>472</v>
      </c>
      <c r="AH25" s="13" t="s">
        <v>316</v>
      </c>
      <c r="AI25" s="13" t="s">
        <v>473</v>
      </c>
      <c r="AJ25" s="15">
        <v>2240</v>
      </c>
      <c r="AK25" s="15">
        <v>2240</v>
      </c>
      <c r="AL25" s="13" t="s">
        <v>331</v>
      </c>
      <c r="AM25" s="15">
        <v>25741.85</v>
      </c>
      <c r="AN25" s="15">
        <v>10098.15</v>
      </c>
      <c r="AO25" s="15">
        <v>35840</v>
      </c>
      <c r="AP25" s="15">
        <v>16258.15</v>
      </c>
      <c r="AQ25" s="15">
        <v>1540.85</v>
      </c>
      <c r="AR25" s="15">
        <v>17799</v>
      </c>
      <c r="AS25" s="15">
        <v>0</v>
      </c>
      <c r="AT25" s="15">
        <v>0</v>
      </c>
      <c r="AU25" s="15">
        <v>0</v>
      </c>
      <c r="AV25" s="13">
        <v>22</v>
      </c>
      <c r="AW25" s="13" t="s">
        <v>319</v>
      </c>
      <c r="AX25" s="13" t="s">
        <v>343</v>
      </c>
      <c r="AY25" s="13" t="s">
        <v>319</v>
      </c>
      <c r="AZ25" s="13" t="s">
        <v>319</v>
      </c>
      <c r="BA25" s="13" t="s">
        <v>319</v>
      </c>
      <c r="BB25" s="13" t="s">
        <v>321</v>
      </c>
      <c r="BC25" s="13" t="s">
        <v>319</v>
      </c>
      <c r="BD25" s="13" t="s">
        <v>319</v>
      </c>
      <c r="BE25" s="15">
        <v>0</v>
      </c>
      <c r="BF25" s="13" t="s">
        <v>469</v>
      </c>
      <c r="BG25" s="13" t="s">
        <v>474</v>
      </c>
      <c r="BH25" s="23" t="s">
        <v>323</v>
      </c>
      <c r="BI25" s="14" t="s">
        <v>10</v>
      </c>
      <c r="BJ25" s="24">
        <v>45849</v>
      </c>
      <c r="BK25" s="12"/>
      <c r="BL25" s="14" t="s">
        <v>12</v>
      </c>
      <c r="BM25" s="26" t="s">
        <v>13</v>
      </c>
      <c r="BN25" s="27" t="s">
        <v>15</v>
      </c>
      <c r="BO25" s="12" t="s">
        <v>25</v>
      </c>
      <c r="BP25" s="12">
        <v>0</v>
      </c>
      <c r="BQ25" s="28"/>
      <c r="BR25" s="30" t="s">
        <v>334</v>
      </c>
    </row>
    <row r="26" spans="1:70" s="1" customFormat="1" ht="15" hidden="1" customHeight="1">
      <c r="A26" s="12">
        <v>22</v>
      </c>
      <c r="B26" s="13" t="s">
        <v>302</v>
      </c>
      <c r="C26" s="13" t="s">
        <v>130</v>
      </c>
      <c r="D26" s="13" t="s">
        <v>124</v>
      </c>
      <c r="E26" s="13" t="s">
        <v>303</v>
      </c>
      <c r="F26" s="13" t="s">
        <v>122</v>
      </c>
      <c r="G26" s="13" t="s">
        <v>120</v>
      </c>
      <c r="H26" s="13" t="s">
        <v>121</v>
      </c>
      <c r="I26" s="13">
        <v>205786</v>
      </c>
      <c r="J26" s="13" t="s">
        <v>304</v>
      </c>
      <c r="K26" s="13">
        <v>205786</v>
      </c>
      <c r="L26" s="13" t="s">
        <v>305</v>
      </c>
      <c r="M26" s="13" t="s">
        <v>306</v>
      </c>
      <c r="N26" s="13">
        <v>430829</v>
      </c>
      <c r="O26" s="13" t="s">
        <v>335</v>
      </c>
      <c r="P26" s="13">
        <v>678729</v>
      </c>
      <c r="Q26" s="13" t="s">
        <v>475</v>
      </c>
      <c r="R26" s="13" t="s">
        <v>308</v>
      </c>
      <c r="S26" s="13" t="s">
        <v>476</v>
      </c>
      <c r="T26" s="13" t="s">
        <v>476</v>
      </c>
      <c r="U26" s="13" t="s">
        <v>309</v>
      </c>
      <c r="V26" s="13" t="s">
        <v>310</v>
      </c>
      <c r="W26" s="13">
        <v>541</v>
      </c>
      <c r="X26" s="13" t="s">
        <v>311</v>
      </c>
      <c r="Y26" s="13">
        <v>353051643</v>
      </c>
      <c r="Z26" s="13" t="s">
        <v>477</v>
      </c>
      <c r="AA26" s="13" t="s">
        <v>478</v>
      </c>
      <c r="AB26" s="15">
        <v>42000</v>
      </c>
      <c r="AC26" s="13" t="s">
        <v>312</v>
      </c>
      <c r="AD26" s="13">
        <v>24</v>
      </c>
      <c r="AE26" s="13" t="s">
        <v>313</v>
      </c>
      <c r="AF26" s="13" t="s">
        <v>314</v>
      </c>
      <c r="AG26" s="13" t="s">
        <v>479</v>
      </c>
      <c r="AH26" s="13" t="s">
        <v>316</v>
      </c>
      <c r="AI26" s="13" t="s">
        <v>352</v>
      </c>
      <c r="AJ26" s="15">
        <v>2240</v>
      </c>
      <c r="AK26" s="15">
        <v>2240</v>
      </c>
      <c r="AL26" s="13" t="s">
        <v>382</v>
      </c>
      <c r="AM26" s="15">
        <v>17571.080000000002</v>
      </c>
      <c r="AN26" s="15">
        <v>9308.92</v>
      </c>
      <c r="AO26" s="15">
        <v>26880</v>
      </c>
      <c r="AP26" s="15">
        <v>24428.92</v>
      </c>
      <c r="AQ26" s="15">
        <v>3553.17</v>
      </c>
      <c r="AR26" s="15">
        <v>27982.09</v>
      </c>
      <c r="AS26" s="15">
        <v>5290.22</v>
      </c>
      <c r="AT26" s="15">
        <v>1429.78</v>
      </c>
      <c r="AU26" s="15">
        <v>6720</v>
      </c>
      <c r="AV26" s="13">
        <v>21</v>
      </c>
      <c r="AW26" s="13" t="s">
        <v>319</v>
      </c>
      <c r="AX26" s="13" t="s">
        <v>399</v>
      </c>
      <c r="AY26" s="13" t="s">
        <v>319</v>
      </c>
      <c r="AZ26" s="13" t="s">
        <v>319</v>
      </c>
      <c r="BA26" s="13" t="s">
        <v>319</v>
      </c>
      <c r="BB26" s="13" t="s">
        <v>321</v>
      </c>
      <c r="BC26" s="13" t="s">
        <v>319</v>
      </c>
      <c r="BD26" s="13" t="s">
        <v>319</v>
      </c>
      <c r="BE26" s="15">
        <v>0</v>
      </c>
      <c r="BF26" s="13" t="s">
        <v>476</v>
      </c>
      <c r="BG26" s="13" t="s">
        <v>480</v>
      </c>
      <c r="BH26" s="23" t="s">
        <v>323</v>
      </c>
      <c r="BI26" s="14" t="s">
        <v>10</v>
      </c>
      <c r="BJ26" s="24">
        <v>45850</v>
      </c>
      <c r="BK26" s="12"/>
      <c r="BL26" s="14" t="s">
        <v>20</v>
      </c>
      <c r="BM26" s="26" t="s">
        <v>21</v>
      </c>
      <c r="BN26" s="27" t="s">
        <v>23</v>
      </c>
      <c r="BO26" s="12" t="s">
        <v>33</v>
      </c>
      <c r="BP26" s="12">
        <v>0</v>
      </c>
      <c r="BQ26" s="28"/>
      <c r="BR26" s="30" t="s">
        <v>334</v>
      </c>
    </row>
    <row r="27" spans="1:70" s="1" customFormat="1" ht="15" customHeight="1">
      <c r="A27" s="12">
        <v>23</v>
      </c>
      <c r="B27" s="13" t="s">
        <v>302</v>
      </c>
      <c r="C27" s="13" t="s">
        <v>130</v>
      </c>
      <c r="D27" s="13" t="s">
        <v>124</v>
      </c>
      <c r="E27" s="13" t="s">
        <v>303</v>
      </c>
      <c r="F27" s="13" t="s">
        <v>122</v>
      </c>
      <c r="G27" s="13" t="s">
        <v>120</v>
      </c>
      <c r="H27" s="13" t="s">
        <v>121</v>
      </c>
      <c r="I27" s="13">
        <v>205786</v>
      </c>
      <c r="J27" s="13" t="s">
        <v>304</v>
      </c>
      <c r="K27" s="13">
        <v>205786</v>
      </c>
      <c r="L27" s="13" t="s">
        <v>305</v>
      </c>
      <c r="M27" s="13" t="s">
        <v>306</v>
      </c>
      <c r="N27" s="13">
        <v>430829</v>
      </c>
      <c r="O27" s="13" t="s">
        <v>335</v>
      </c>
      <c r="P27" s="13">
        <v>673829</v>
      </c>
      <c r="Q27" s="13" t="s">
        <v>468</v>
      </c>
      <c r="R27" s="13" t="s">
        <v>308</v>
      </c>
      <c r="S27" s="13" t="s">
        <v>481</v>
      </c>
      <c r="T27" s="13" t="s">
        <v>481</v>
      </c>
      <c r="U27" s="13" t="s">
        <v>482</v>
      </c>
      <c r="V27" s="13" t="s">
        <v>310</v>
      </c>
      <c r="W27" s="13">
        <v>541</v>
      </c>
      <c r="X27" s="13" t="s">
        <v>311</v>
      </c>
      <c r="Y27" s="13">
        <v>353121478</v>
      </c>
      <c r="Z27" s="13" t="s">
        <v>463</v>
      </c>
      <c r="AA27" s="13" t="s">
        <v>483</v>
      </c>
      <c r="AB27" s="15">
        <v>42000</v>
      </c>
      <c r="AC27" s="13" t="s">
        <v>312</v>
      </c>
      <c r="AD27" s="13">
        <v>24</v>
      </c>
      <c r="AE27" s="13" t="s">
        <v>313</v>
      </c>
      <c r="AF27" s="13" t="s">
        <v>314</v>
      </c>
      <c r="AG27" s="13" t="s">
        <v>484</v>
      </c>
      <c r="AH27" s="13" t="s">
        <v>316</v>
      </c>
      <c r="AI27" s="13" t="s">
        <v>352</v>
      </c>
      <c r="AJ27" s="15">
        <v>2240</v>
      </c>
      <c r="AK27" s="15">
        <v>2240</v>
      </c>
      <c r="AL27" s="13" t="s">
        <v>485</v>
      </c>
      <c r="AM27" s="15">
        <v>21253.9</v>
      </c>
      <c r="AN27" s="15">
        <v>10106.1</v>
      </c>
      <c r="AO27" s="15">
        <v>31360</v>
      </c>
      <c r="AP27" s="15">
        <v>20746.099999999999</v>
      </c>
      <c r="AQ27" s="15">
        <v>2524.9</v>
      </c>
      <c r="AR27" s="15">
        <v>23271</v>
      </c>
      <c r="AS27" s="15">
        <v>1799.5</v>
      </c>
      <c r="AT27" s="15">
        <v>440.5</v>
      </c>
      <c r="AU27" s="15">
        <v>2240</v>
      </c>
      <c r="AV27" s="13">
        <v>21</v>
      </c>
      <c r="AW27" s="13" t="s">
        <v>319</v>
      </c>
      <c r="AX27" s="13" t="s">
        <v>343</v>
      </c>
      <c r="AY27" s="13" t="s">
        <v>319</v>
      </c>
      <c r="AZ27" s="13" t="s">
        <v>319</v>
      </c>
      <c r="BA27" s="13" t="s">
        <v>319</v>
      </c>
      <c r="BB27" s="13" t="s">
        <v>321</v>
      </c>
      <c r="BC27" s="13" t="s">
        <v>319</v>
      </c>
      <c r="BD27" s="13" t="s">
        <v>319</v>
      </c>
      <c r="BE27" s="15">
        <v>0</v>
      </c>
      <c r="BF27" s="13" t="s">
        <v>481</v>
      </c>
      <c r="BG27" s="13" t="s">
        <v>486</v>
      </c>
      <c r="BH27" s="23" t="s">
        <v>323</v>
      </c>
      <c r="BI27" s="14" t="s">
        <v>10</v>
      </c>
      <c r="BJ27" s="24">
        <v>45849</v>
      </c>
      <c r="BK27" s="12"/>
      <c r="BL27" s="14" t="s">
        <v>12</v>
      </c>
      <c r="BM27" s="26" t="s">
        <v>13</v>
      </c>
      <c r="BN27" s="27" t="s">
        <v>15</v>
      </c>
      <c r="BO27" s="12" t="s">
        <v>25</v>
      </c>
      <c r="BP27" s="12">
        <v>0</v>
      </c>
      <c r="BQ27" s="28"/>
      <c r="BR27" s="30" t="s">
        <v>334</v>
      </c>
    </row>
    <row r="28" spans="1:70" s="1" customFormat="1" ht="15" hidden="1" customHeight="1">
      <c r="A28" s="12">
        <v>24</v>
      </c>
      <c r="B28" s="13" t="s">
        <v>302</v>
      </c>
      <c r="C28" s="13" t="s">
        <v>130</v>
      </c>
      <c r="D28" s="13" t="s">
        <v>124</v>
      </c>
      <c r="E28" s="13" t="s">
        <v>303</v>
      </c>
      <c r="F28" s="13" t="s">
        <v>122</v>
      </c>
      <c r="G28" s="13" t="s">
        <v>120</v>
      </c>
      <c r="H28" s="13" t="s">
        <v>121</v>
      </c>
      <c r="I28" s="13">
        <v>205786</v>
      </c>
      <c r="J28" s="13" t="s">
        <v>304</v>
      </c>
      <c r="K28" s="13">
        <v>205786</v>
      </c>
      <c r="L28" s="13" t="s">
        <v>305</v>
      </c>
      <c r="M28" s="13" t="s">
        <v>306</v>
      </c>
      <c r="N28" s="13">
        <v>430829</v>
      </c>
      <c r="O28" s="13" t="s">
        <v>335</v>
      </c>
      <c r="P28" s="13">
        <v>683910</v>
      </c>
      <c r="Q28" s="13" t="s">
        <v>345</v>
      </c>
      <c r="R28" s="13" t="s">
        <v>308</v>
      </c>
      <c r="S28" s="13" t="s">
        <v>487</v>
      </c>
      <c r="T28" s="13" t="s">
        <v>487</v>
      </c>
      <c r="U28" s="13" t="s">
        <v>347</v>
      </c>
      <c r="V28" s="13" t="s">
        <v>310</v>
      </c>
      <c r="W28" s="13">
        <v>541</v>
      </c>
      <c r="X28" s="13" t="s">
        <v>348</v>
      </c>
      <c r="Y28" s="13">
        <v>353178070</v>
      </c>
      <c r="Z28" s="13" t="s">
        <v>488</v>
      </c>
      <c r="AA28" s="13" t="s">
        <v>350</v>
      </c>
      <c r="AB28" s="15">
        <v>35000</v>
      </c>
      <c r="AC28" s="13" t="s">
        <v>312</v>
      </c>
      <c r="AD28" s="13">
        <v>24</v>
      </c>
      <c r="AE28" s="13" t="s">
        <v>313</v>
      </c>
      <c r="AF28" s="13" t="s">
        <v>314</v>
      </c>
      <c r="AG28" s="13" t="s">
        <v>351</v>
      </c>
      <c r="AH28" s="13" t="s">
        <v>316</v>
      </c>
      <c r="AI28" s="13" t="s">
        <v>352</v>
      </c>
      <c r="AJ28" s="15">
        <v>1870</v>
      </c>
      <c r="AK28" s="15">
        <v>1870</v>
      </c>
      <c r="AL28" s="13" t="s">
        <v>331</v>
      </c>
      <c r="AM28" s="15">
        <v>19397.28</v>
      </c>
      <c r="AN28" s="15">
        <v>8652.7199999999993</v>
      </c>
      <c r="AO28" s="15">
        <v>28050</v>
      </c>
      <c r="AP28" s="15">
        <v>15602.72</v>
      </c>
      <c r="AQ28" s="15">
        <v>1697.28</v>
      </c>
      <c r="AR28" s="15">
        <v>17300</v>
      </c>
      <c r="AS28" s="15">
        <v>0</v>
      </c>
      <c r="AT28" s="15">
        <v>0</v>
      </c>
      <c r="AU28" s="15">
        <v>0</v>
      </c>
      <c r="AV28" s="13">
        <v>21</v>
      </c>
      <c r="AW28" s="13" t="s">
        <v>319</v>
      </c>
      <c r="AX28" s="13" t="s">
        <v>343</v>
      </c>
      <c r="AY28" s="13" t="s">
        <v>319</v>
      </c>
      <c r="AZ28" s="13" t="s">
        <v>319</v>
      </c>
      <c r="BA28" s="13" t="s">
        <v>319</v>
      </c>
      <c r="BB28" s="13" t="s">
        <v>321</v>
      </c>
      <c r="BC28" s="13" t="s">
        <v>319</v>
      </c>
      <c r="BD28" s="13" t="s">
        <v>319</v>
      </c>
      <c r="BE28" s="15">
        <v>0</v>
      </c>
      <c r="BF28" s="13" t="s">
        <v>487</v>
      </c>
      <c r="BG28" s="13" t="s">
        <v>489</v>
      </c>
      <c r="BH28" s="23" t="s">
        <v>323</v>
      </c>
      <c r="BI28" s="14" t="s">
        <v>10</v>
      </c>
      <c r="BJ28" s="24">
        <v>45849</v>
      </c>
      <c r="BK28" s="12"/>
      <c r="BL28" s="14" t="s">
        <v>20</v>
      </c>
      <c r="BM28" s="26" t="s">
        <v>21</v>
      </c>
      <c r="BN28" s="27" t="s">
        <v>23</v>
      </c>
      <c r="BO28" s="12" t="s">
        <v>33</v>
      </c>
      <c r="BP28" s="12">
        <v>0</v>
      </c>
      <c r="BQ28" s="28"/>
      <c r="BR28" s="30" t="s">
        <v>367</v>
      </c>
    </row>
    <row r="29" spans="1:70" s="1" customFormat="1" ht="15" hidden="1" customHeight="1">
      <c r="A29" s="12">
        <v>25</v>
      </c>
      <c r="B29" s="13" t="s">
        <v>302</v>
      </c>
      <c r="C29" s="13" t="s">
        <v>130</v>
      </c>
      <c r="D29" s="13" t="s">
        <v>124</v>
      </c>
      <c r="E29" s="13" t="s">
        <v>303</v>
      </c>
      <c r="F29" s="13" t="s">
        <v>122</v>
      </c>
      <c r="G29" s="13" t="s">
        <v>120</v>
      </c>
      <c r="H29" s="13" t="s">
        <v>121</v>
      </c>
      <c r="I29" s="13">
        <v>221153</v>
      </c>
      <c r="J29" s="13" t="s">
        <v>490</v>
      </c>
      <c r="K29" s="13">
        <v>221153</v>
      </c>
      <c r="L29" s="13" t="s">
        <v>305</v>
      </c>
      <c r="M29" s="13" t="s">
        <v>306</v>
      </c>
      <c r="N29" s="13">
        <v>451304</v>
      </c>
      <c r="O29" s="13" t="s">
        <v>491</v>
      </c>
      <c r="P29" s="13">
        <v>695409</v>
      </c>
      <c r="Q29" s="13" t="s">
        <v>492</v>
      </c>
      <c r="R29" s="13" t="s">
        <v>308</v>
      </c>
      <c r="S29" s="13" t="s">
        <v>493</v>
      </c>
      <c r="T29" s="13" t="s">
        <v>493</v>
      </c>
      <c r="U29" s="13" t="s">
        <v>347</v>
      </c>
      <c r="V29" s="13" t="s">
        <v>310</v>
      </c>
      <c r="W29" s="13">
        <v>541</v>
      </c>
      <c r="X29" s="13" t="s">
        <v>348</v>
      </c>
      <c r="Y29" s="13">
        <v>353721411</v>
      </c>
      <c r="Z29" s="13" t="s">
        <v>494</v>
      </c>
      <c r="AA29" s="13" t="s">
        <v>495</v>
      </c>
      <c r="AB29" s="15">
        <v>42000</v>
      </c>
      <c r="AC29" s="13" t="s">
        <v>361</v>
      </c>
      <c r="AD29" s="13">
        <v>24</v>
      </c>
      <c r="AE29" s="13" t="s">
        <v>313</v>
      </c>
      <c r="AF29" s="13" t="s">
        <v>314</v>
      </c>
      <c r="AG29" s="13" t="s">
        <v>496</v>
      </c>
      <c r="AH29" s="13" t="s">
        <v>316</v>
      </c>
      <c r="AI29" s="13" t="s">
        <v>497</v>
      </c>
      <c r="AJ29" s="15">
        <v>2240</v>
      </c>
      <c r="AK29" s="15">
        <v>2240</v>
      </c>
      <c r="AL29" s="13" t="s">
        <v>364</v>
      </c>
      <c r="AM29" s="15">
        <v>17896.13</v>
      </c>
      <c r="AN29" s="15">
        <v>8983.8700000000008</v>
      </c>
      <c r="AO29" s="15">
        <v>26880</v>
      </c>
      <c r="AP29" s="15">
        <v>24103.87</v>
      </c>
      <c r="AQ29" s="15">
        <v>3459.13</v>
      </c>
      <c r="AR29" s="15">
        <v>27563</v>
      </c>
      <c r="AS29" s="15">
        <v>1728.21</v>
      </c>
      <c r="AT29" s="15">
        <v>511.79</v>
      </c>
      <c r="AU29" s="15">
        <v>2240</v>
      </c>
      <c r="AV29" s="13">
        <v>19</v>
      </c>
      <c r="AW29" s="13" t="s">
        <v>319</v>
      </c>
      <c r="AX29" s="13" t="s">
        <v>399</v>
      </c>
      <c r="AY29" s="13" t="s">
        <v>319</v>
      </c>
      <c r="AZ29" s="13" t="s">
        <v>319</v>
      </c>
      <c r="BA29" s="13" t="s">
        <v>319</v>
      </c>
      <c r="BB29" s="13" t="s">
        <v>321</v>
      </c>
      <c r="BC29" s="13" t="s">
        <v>319</v>
      </c>
      <c r="BD29" s="13" t="s">
        <v>319</v>
      </c>
      <c r="BE29" s="15">
        <v>0</v>
      </c>
      <c r="BF29" s="13" t="s">
        <v>493</v>
      </c>
      <c r="BG29" s="13" t="s">
        <v>498</v>
      </c>
      <c r="BH29" s="23" t="s">
        <v>323</v>
      </c>
      <c r="BI29" s="14" t="s">
        <v>10</v>
      </c>
      <c r="BJ29" s="24">
        <v>45850</v>
      </c>
      <c r="BK29" s="12"/>
      <c r="BL29" s="14" t="s">
        <v>20</v>
      </c>
      <c r="BM29" s="26" t="s">
        <v>21</v>
      </c>
      <c r="BN29" s="27" t="s">
        <v>23</v>
      </c>
      <c r="BO29" s="12" t="s">
        <v>33</v>
      </c>
      <c r="BP29" s="12">
        <v>0</v>
      </c>
      <c r="BQ29" s="28"/>
      <c r="BR29" s="30" t="s">
        <v>334</v>
      </c>
    </row>
    <row r="30" spans="1:70" s="1" customFormat="1" ht="15" hidden="1" customHeight="1">
      <c r="A30" s="12">
        <v>26</v>
      </c>
      <c r="B30" s="13" t="s">
        <v>302</v>
      </c>
      <c r="C30" s="13" t="s">
        <v>130</v>
      </c>
      <c r="D30" s="13" t="s">
        <v>124</v>
      </c>
      <c r="E30" s="13" t="s">
        <v>303</v>
      </c>
      <c r="F30" s="13" t="s">
        <v>122</v>
      </c>
      <c r="G30" s="13" t="s">
        <v>120</v>
      </c>
      <c r="H30" s="13" t="s">
        <v>121</v>
      </c>
      <c r="I30" s="13">
        <v>221157</v>
      </c>
      <c r="J30" s="13" t="s">
        <v>418</v>
      </c>
      <c r="K30" s="13">
        <v>221157</v>
      </c>
      <c r="L30" s="13" t="s">
        <v>305</v>
      </c>
      <c r="M30" s="13" t="s">
        <v>306</v>
      </c>
      <c r="N30" s="13">
        <v>408684</v>
      </c>
      <c r="O30" s="13" t="s">
        <v>419</v>
      </c>
      <c r="P30" s="13">
        <v>619685</v>
      </c>
      <c r="Q30" s="13" t="s">
        <v>461</v>
      </c>
      <c r="R30" s="13" t="s">
        <v>308</v>
      </c>
      <c r="S30" s="13" t="s">
        <v>499</v>
      </c>
      <c r="T30" s="13" t="s">
        <v>499</v>
      </c>
      <c r="U30" s="13" t="s">
        <v>347</v>
      </c>
      <c r="V30" s="13" t="s">
        <v>310</v>
      </c>
      <c r="W30" s="13">
        <v>541</v>
      </c>
      <c r="X30" s="13" t="s">
        <v>348</v>
      </c>
      <c r="Y30" s="13">
        <v>353810200</v>
      </c>
      <c r="Z30" s="13" t="s">
        <v>500</v>
      </c>
      <c r="AA30" s="13" t="s">
        <v>501</v>
      </c>
      <c r="AB30" s="15">
        <v>42000</v>
      </c>
      <c r="AC30" s="13" t="s">
        <v>423</v>
      </c>
      <c r="AD30" s="13">
        <v>24</v>
      </c>
      <c r="AE30" s="13" t="s">
        <v>313</v>
      </c>
      <c r="AF30" s="13" t="s">
        <v>314</v>
      </c>
      <c r="AG30" s="13" t="s">
        <v>502</v>
      </c>
      <c r="AH30" s="13" t="s">
        <v>316</v>
      </c>
      <c r="AI30" s="13" t="s">
        <v>503</v>
      </c>
      <c r="AJ30" s="15">
        <v>2240</v>
      </c>
      <c r="AK30" s="15">
        <v>2240</v>
      </c>
      <c r="AL30" s="13" t="s">
        <v>331</v>
      </c>
      <c r="AM30" s="15">
        <v>19550.580000000002</v>
      </c>
      <c r="AN30" s="15">
        <v>9569.42</v>
      </c>
      <c r="AO30" s="15">
        <v>29120</v>
      </c>
      <c r="AP30" s="15">
        <v>22449.42</v>
      </c>
      <c r="AQ30" s="15">
        <v>2965.58</v>
      </c>
      <c r="AR30" s="15">
        <v>25415</v>
      </c>
      <c r="AS30" s="15">
        <v>0</v>
      </c>
      <c r="AT30" s="15">
        <v>0</v>
      </c>
      <c r="AU30" s="15">
        <v>0</v>
      </c>
      <c r="AV30" s="13">
        <v>19</v>
      </c>
      <c r="AW30" s="13" t="s">
        <v>319</v>
      </c>
      <c r="AX30" s="13" t="s">
        <v>399</v>
      </c>
      <c r="AY30" s="13" t="s">
        <v>319</v>
      </c>
      <c r="AZ30" s="13" t="s">
        <v>319</v>
      </c>
      <c r="BA30" s="13" t="s">
        <v>319</v>
      </c>
      <c r="BB30" s="13" t="s">
        <v>321</v>
      </c>
      <c r="BC30" s="13" t="s">
        <v>319</v>
      </c>
      <c r="BD30" s="13" t="s">
        <v>319</v>
      </c>
      <c r="BE30" s="15">
        <v>0</v>
      </c>
      <c r="BF30" s="13" t="s">
        <v>499</v>
      </c>
      <c r="BG30" s="13" t="s">
        <v>504</v>
      </c>
      <c r="BH30" s="23" t="s">
        <v>323</v>
      </c>
      <c r="BI30" s="14" t="s">
        <v>10</v>
      </c>
      <c r="BJ30" s="24">
        <v>45850</v>
      </c>
      <c r="BK30" s="12"/>
      <c r="BL30" s="14" t="s">
        <v>20</v>
      </c>
      <c r="BM30" s="26" t="s">
        <v>21</v>
      </c>
      <c r="BN30" s="27" t="s">
        <v>23</v>
      </c>
      <c r="BO30" s="12" t="s">
        <v>33</v>
      </c>
      <c r="BP30" s="12">
        <v>0</v>
      </c>
      <c r="BQ30" s="28"/>
      <c r="BR30" s="30" t="s">
        <v>334</v>
      </c>
    </row>
    <row r="31" spans="1:70" s="1" customFormat="1" ht="15" customHeight="1">
      <c r="A31" s="12">
        <v>27</v>
      </c>
      <c r="B31" s="13" t="s">
        <v>302</v>
      </c>
      <c r="C31" s="13" t="s">
        <v>130</v>
      </c>
      <c r="D31" s="13" t="s">
        <v>124</v>
      </c>
      <c r="E31" s="13" t="s">
        <v>303</v>
      </c>
      <c r="F31" s="13" t="s">
        <v>122</v>
      </c>
      <c r="G31" s="13" t="s">
        <v>120</v>
      </c>
      <c r="H31" s="13" t="s">
        <v>121</v>
      </c>
      <c r="I31" s="13">
        <v>21196</v>
      </c>
      <c r="J31" s="13" t="s">
        <v>355</v>
      </c>
      <c r="K31" s="13">
        <v>21196</v>
      </c>
      <c r="L31" s="13" t="s">
        <v>305</v>
      </c>
      <c r="M31" s="13" t="s">
        <v>306</v>
      </c>
      <c r="N31" s="13">
        <v>409271</v>
      </c>
      <c r="O31" s="13" t="s">
        <v>428</v>
      </c>
      <c r="P31" s="13">
        <v>621440</v>
      </c>
      <c r="Q31" s="13" t="s">
        <v>429</v>
      </c>
      <c r="R31" s="13" t="s">
        <v>308</v>
      </c>
      <c r="S31" s="13" t="s">
        <v>505</v>
      </c>
      <c r="T31" s="13" t="s">
        <v>505</v>
      </c>
      <c r="U31" s="13" t="s">
        <v>347</v>
      </c>
      <c r="V31" s="13" t="s">
        <v>310</v>
      </c>
      <c r="W31" s="13">
        <v>541</v>
      </c>
      <c r="X31" s="13" t="s">
        <v>348</v>
      </c>
      <c r="Y31" s="13">
        <v>353849674</v>
      </c>
      <c r="Z31" s="13" t="s">
        <v>506</v>
      </c>
      <c r="AA31" s="13" t="s">
        <v>507</v>
      </c>
      <c r="AB31" s="15">
        <v>42000</v>
      </c>
      <c r="AC31" s="13" t="s">
        <v>361</v>
      </c>
      <c r="AD31" s="13">
        <v>24</v>
      </c>
      <c r="AE31" s="13" t="s">
        <v>313</v>
      </c>
      <c r="AF31" s="13" t="s">
        <v>314</v>
      </c>
      <c r="AG31" s="13" t="s">
        <v>508</v>
      </c>
      <c r="AH31" s="13" t="s">
        <v>316</v>
      </c>
      <c r="AI31" s="13" t="s">
        <v>497</v>
      </c>
      <c r="AJ31" s="15">
        <v>2240</v>
      </c>
      <c r="AK31" s="15">
        <v>2240</v>
      </c>
      <c r="AL31" s="13" t="s">
        <v>435</v>
      </c>
      <c r="AM31" s="15">
        <v>19771.79</v>
      </c>
      <c r="AN31" s="15">
        <v>9348.2099999999991</v>
      </c>
      <c r="AO31" s="15">
        <v>29120</v>
      </c>
      <c r="AP31" s="15">
        <v>22228.21</v>
      </c>
      <c r="AQ31" s="15">
        <v>2909.79</v>
      </c>
      <c r="AR31" s="15">
        <v>25138</v>
      </c>
      <c r="AS31" s="15">
        <v>0</v>
      </c>
      <c r="AT31" s="15">
        <v>0</v>
      </c>
      <c r="AU31" s="15">
        <v>0</v>
      </c>
      <c r="AV31" s="13">
        <v>19</v>
      </c>
      <c r="AW31" s="13" t="s">
        <v>319</v>
      </c>
      <c r="AX31" s="13" t="s">
        <v>343</v>
      </c>
      <c r="AY31" s="13" t="s">
        <v>319</v>
      </c>
      <c r="AZ31" s="13" t="s">
        <v>319</v>
      </c>
      <c r="BA31" s="13" t="s">
        <v>319</v>
      </c>
      <c r="BB31" s="13" t="s">
        <v>321</v>
      </c>
      <c r="BC31" s="13" t="s">
        <v>319</v>
      </c>
      <c r="BD31" s="13" t="s">
        <v>319</v>
      </c>
      <c r="BE31" s="15">
        <v>0</v>
      </c>
      <c r="BF31" s="13" t="s">
        <v>505</v>
      </c>
      <c r="BG31" s="13" t="s">
        <v>509</v>
      </c>
      <c r="BH31" s="23" t="s">
        <v>323</v>
      </c>
      <c r="BI31" s="14" t="s">
        <v>10</v>
      </c>
      <c r="BJ31" s="24">
        <v>45849</v>
      </c>
      <c r="BK31" s="12"/>
      <c r="BL31" s="14" t="s">
        <v>12</v>
      </c>
      <c r="BM31" s="26" t="s">
        <v>510</v>
      </c>
      <c r="BN31" s="27" t="s">
        <v>15</v>
      </c>
      <c r="BO31" s="12" t="s">
        <v>25</v>
      </c>
      <c r="BP31" s="12">
        <v>0</v>
      </c>
      <c r="BQ31" s="28"/>
      <c r="BR31" s="30" t="s">
        <v>334</v>
      </c>
    </row>
    <row r="32" spans="1:70" s="1" customFormat="1" ht="15" hidden="1" customHeight="1">
      <c r="A32" s="12">
        <v>28</v>
      </c>
      <c r="B32" s="13" t="s">
        <v>302</v>
      </c>
      <c r="C32" s="13" t="s">
        <v>130</v>
      </c>
      <c r="D32" s="13" t="s">
        <v>124</v>
      </c>
      <c r="E32" s="13" t="s">
        <v>303</v>
      </c>
      <c r="F32" s="13" t="s">
        <v>122</v>
      </c>
      <c r="G32" s="13" t="s">
        <v>120</v>
      </c>
      <c r="H32" s="13" t="s">
        <v>121</v>
      </c>
      <c r="I32" s="13">
        <v>221145</v>
      </c>
      <c r="J32" s="13" t="s">
        <v>437</v>
      </c>
      <c r="K32" s="13">
        <v>221145</v>
      </c>
      <c r="L32" s="13" t="s">
        <v>305</v>
      </c>
      <c r="M32" s="13" t="s">
        <v>306</v>
      </c>
      <c r="N32" s="13">
        <v>479805</v>
      </c>
      <c r="O32" s="13" t="s">
        <v>511</v>
      </c>
      <c r="P32" s="13">
        <v>762552</v>
      </c>
      <c r="Q32" s="13" t="s">
        <v>512</v>
      </c>
      <c r="R32" s="13" t="s">
        <v>308</v>
      </c>
      <c r="S32" s="13" t="s">
        <v>513</v>
      </c>
      <c r="T32" s="13" t="s">
        <v>513</v>
      </c>
      <c r="U32" s="13" t="s">
        <v>347</v>
      </c>
      <c r="V32" s="13" t="s">
        <v>310</v>
      </c>
      <c r="W32" s="13">
        <v>541</v>
      </c>
      <c r="X32" s="13" t="s">
        <v>311</v>
      </c>
      <c r="Y32" s="13">
        <v>354037979</v>
      </c>
      <c r="Z32" s="13" t="s">
        <v>514</v>
      </c>
      <c r="AA32" s="13" t="s">
        <v>515</v>
      </c>
      <c r="AB32" s="15">
        <v>42000</v>
      </c>
      <c r="AC32" s="13" t="s">
        <v>516</v>
      </c>
      <c r="AD32" s="13">
        <v>24</v>
      </c>
      <c r="AE32" s="13" t="s">
        <v>313</v>
      </c>
      <c r="AF32" s="13" t="s">
        <v>314</v>
      </c>
      <c r="AG32" s="13" t="s">
        <v>517</v>
      </c>
      <c r="AH32" s="13" t="s">
        <v>316</v>
      </c>
      <c r="AI32" s="13" t="s">
        <v>518</v>
      </c>
      <c r="AJ32" s="15">
        <v>2240</v>
      </c>
      <c r="AK32" s="15">
        <v>2240</v>
      </c>
      <c r="AL32" s="13" t="s">
        <v>519</v>
      </c>
      <c r="AM32" s="15">
        <v>20251.05</v>
      </c>
      <c r="AN32" s="15">
        <v>8868.9500000000007</v>
      </c>
      <c r="AO32" s="15">
        <v>29120</v>
      </c>
      <c r="AP32" s="15">
        <v>21748.95</v>
      </c>
      <c r="AQ32" s="15">
        <v>2788.05</v>
      </c>
      <c r="AR32" s="15">
        <v>24537</v>
      </c>
      <c r="AS32" s="15">
        <v>0</v>
      </c>
      <c r="AT32" s="15">
        <v>0</v>
      </c>
      <c r="AU32" s="15">
        <v>0</v>
      </c>
      <c r="AV32" s="13">
        <v>19</v>
      </c>
      <c r="AW32" s="13" t="s">
        <v>319</v>
      </c>
      <c r="AX32" s="13" t="s">
        <v>320</v>
      </c>
      <c r="AY32" s="13" t="s">
        <v>319</v>
      </c>
      <c r="AZ32" s="13" t="s">
        <v>319</v>
      </c>
      <c r="BA32" s="13" t="s">
        <v>319</v>
      </c>
      <c r="BB32" s="13" t="s">
        <v>321</v>
      </c>
      <c r="BC32" s="13" t="s">
        <v>319</v>
      </c>
      <c r="BD32" s="13" t="s">
        <v>319</v>
      </c>
      <c r="BE32" s="15">
        <v>0</v>
      </c>
      <c r="BF32" s="13" t="s">
        <v>513</v>
      </c>
      <c r="BG32" s="13" t="s">
        <v>520</v>
      </c>
      <c r="BH32" s="23" t="s">
        <v>323</v>
      </c>
      <c r="BI32" s="14" t="s">
        <v>10</v>
      </c>
      <c r="BJ32" s="24">
        <v>45850</v>
      </c>
      <c r="BK32" s="12"/>
      <c r="BL32" s="14" t="s">
        <v>20</v>
      </c>
      <c r="BM32" s="26" t="s">
        <v>21</v>
      </c>
      <c r="BN32" s="27" t="s">
        <v>23</v>
      </c>
      <c r="BO32" s="12" t="s">
        <v>33</v>
      </c>
      <c r="BP32" s="12">
        <v>0</v>
      </c>
      <c r="BQ32" s="28"/>
      <c r="BR32" s="30" t="s">
        <v>334</v>
      </c>
    </row>
    <row r="33" spans="1:70" s="1" customFormat="1" ht="15" hidden="1" customHeight="1">
      <c r="A33" s="12">
        <v>29</v>
      </c>
      <c r="B33" s="13" t="s">
        <v>302</v>
      </c>
      <c r="C33" s="13" t="s">
        <v>130</v>
      </c>
      <c r="D33" s="13" t="s">
        <v>124</v>
      </c>
      <c r="E33" s="13" t="s">
        <v>303</v>
      </c>
      <c r="F33" s="13" t="s">
        <v>122</v>
      </c>
      <c r="G33" s="13" t="s">
        <v>120</v>
      </c>
      <c r="H33" s="13" t="s">
        <v>121</v>
      </c>
      <c r="I33" s="13">
        <v>205786</v>
      </c>
      <c r="J33" s="13" t="s">
        <v>304</v>
      </c>
      <c r="K33" s="13">
        <v>205786</v>
      </c>
      <c r="L33" s="13" t="s">
        <v>305</v>
      </c>
      <c r="M33" s="13" t="s">
        <v>306</v>
      </c>
      <c r="N33" s="13">
        <v>465973</v>
      </c>
      <c r="O33" s="13" t="s">
        <v>521</v>
      </c>
      <c r="P33" s="13">
        <v>719000</v>
      </c>
      <c r="Q33" s="13" t="s">
        <v>522</v>
      </c>
      <c r="R33" s="13" t="s">
        <v>308</v>
      </c>
      <c r="S33" s="13" t="s">
        <v>523</v>
      </c>
      <c r="T33" s="13" t="s">
        <v>523</v>
      </c>
      <c r="U33" s="13" t="s">
        <v>347</v>
      </c>
      <c r="V33" s="13" t="s">
        <v>310</v>
      </c>
      <c r="W33" s="13">
        <v>541</v>
      </c>
      <c r="X33" s="13" t="s">
        <v>311</v>
      </c>
      <c r="Y33" s="13">
        <v>354131484</v>
      </c>
      <c r="Z33" s="13" t="s">
        <v>524</v>
      </c>
      <c r="AA33" s="13" t="s">
        <v>525</v>
      </c>
      <c r="AB33" s="15">
        <v>42000</v>
      </c>
      <c r="AC33" s="13" t="s">
        <v>423</v>
      </c>
      <c r="AD33" s="13">
        <v>24</v>
      </c>
      <c r="AE33" s="13" t="s">
        <v>313</v>
      </c>
      <c r="AF33" s="13" t="s">
        <v>314</v>
      </c>
      <c r="AG33" s="13" t="s">
        <v>526</v>
      </c>
      <c r="AH33" s="13" t="s">
        <v>316</v>
      </c>
      <c r="AI33" s="13" t="s">
        <v>503</v>
      </c>
      <c r="AJ33" s="15">
        <v>2240</v>
      </c>
      <c r="AK33" s="15">
        <v>2240</v>
      </c>
      <c r="AL33" s="13" t="s">
        <v>519</v>
      </c>
      <c r="AM33" s="15">
        <v>15153.3</v>
      </c>
      <c r="AN33" s="15">
        <v>7246.7</v>
      </c>
      <c r="AO33" s="15">
        <v>22400</v>
      </c>
      <c r="AP33" s="15">
        <v>26846.7</v>
      </c>
      <c r="AQ33" s="15">
        <v>4363.3</v>
      </c>
      <c r="AR33" s="15">
        <v>31210</v>
      </c>
      <c r="AS33" s="15">
        <v>5134.6400000000003</v>
      </c>
      <c r="AT33" s="15">
        <v>1585.36</v>
      </c>
      <c r="AU33" s="15">
        <v>6720</v>
      </c>
      <c r="AV33" s="13">
        <v>19</v>
      </c>
      <c r="AW33" s="13" t="s">
        <v>319</v>
      </c>
      <c r="AX33" s="13" t="s">
        <v>399</v>
      </c>
      <c r="AY33" s="13" t="s">
        <v>319</v>
      </c>
      <c r="AZ33" s="13" t="s">
        <v>319</v>
      </c>
      <c r="BA33" s="13" t="s">
        <v>319</v>
      </c>
      <c r="BB33" s="13" t="s">
        <v>321</v>
      </c>
      <c r="BC33" s="13" t="s">
        <v>319</v>
      </c>
      <c r="BD33" s="13" t="s">
        <v>319</v>
      </c>
      <c r="BE33" s="15">
        <v>0</v>
      </c>
      <c r="BF33" s="13" t="s">
        <v>523</v>
      </c>
      <c r="BG33" s="13" t="s">
        <v>527</v>
      </c>
      <c r="BH33" s="23" t="s">
        <v>323</v>
      </c>
      <c r="BI33" s="14" t="s">
        <v>10</v>
      </c>
      <c r="BJ33" s="24">
        <v>45850</v>
      </c>
      <c r="BK33" s="12"/>
      <c r="BL33" s="14" t="s">
        <v>20</v>
      </c>
      <c r="BM33" s="26" t="s">
        <v>21</v>
      </c>
      <c r="BN33" s="27" t="s">
        <v>23</v>
      </c>
      <c r="BO33" s="12" t="s">
        <v>33</v>
      </c>
      <c r="BP33" s="12">
        <v>0</v>
      </c>
      <c r="BQ33" s="28"/>
      <c r="BR33" s="30" t="s">
        <v>334</v>
      </c>
    </row>
    <row r="34" spans="1:70" s="1" customFormat="1" ht="15" customHeight="1">
      <c r="A34" s="12">
        <v>30</v>
      </c>
      <c r="B34" s="13" t="s">
        <v>302</v>
      </c>
      <c r="C34" s="13" t="s">
        <v>130</v>
      </c>
      <c r="D34" s="13" t="s">
        <v>124</v>
      </c>
      <c r="E34" s="13" t="s">
        <v>303</v>
      </c>
      <c r="F34" s="13" t="s">
        <v>122</v>
      </c>
      <c r="G34" s="13" t="s">
        <v>120</v>
      </c>
      <c r="H34" s="13" t="s">
        <v>121</v>
      </c>
      <c r="I34" s="13">
        <v>221145</v>
      </c>
      <c r="J34" s="13" t="s">
        <v>437</v>
      </c>
      <c r="K34" s="13">
        <v>221145</v>
      </c>
      <c r="L34" s="13" t="s">
        <v>305</v>
      </c>
      <c r="M34" s="13" t="s">
        <v>306</v>
      </c>
      <c r="N34" s="13">
        <v>479805</v>
      </c>
      <c r="O34" s="13" t="s">
        <v>511</v>
      </c>
      <c r="P34" s="13">
        <v>753851</v>
      </c>
      <c r="Q34" s="13" t="s">
        <v>528</v>
      </c>
      <c r="R34" s="13" t="s">
        <v>308</v>
      </c>
      <c r="S34" s="13" t="s">
        <v>529</v>
      </c>
      <c r="T34" s="13" t="s">
        <v>529</v>
      </c>
      <c r="U34" s="13" t="s">
        <v>347</v>
      </c>
      <c r="V34" s="13" t="s">
        <v>310</v>
      </c>
      <c r="W34" s="13">
        <v>541</v>
      </c>
      <c r="X34" s="13" t="s">
        <v>348</v>
      </c>
      <c r="Y34" s="13">
        <v>354645124</v>
      </c>
      <c r="Z34" s="13" t="s">
        <v>530</v>
      </c>
      <c r="AA34" s="13" t="s">
        <v>531</v>
      </c>
      <c r="AB34" s="15">
        <v>42000</v>
      </c>
      <c r="AC34" s="13" t="s">
        <v>516</v>
      </c>
      <c r="AD34" s="13">
        <v>24</v>
      </c>
      <c r="AE34" s="13" t="s">
        <v>313</v>
      </c>
      <c r="AF34" s="13" t="s">
        <v>314</v>
      </c>
      <c r="AG34" s="13" t="s">
        <v>532</v>
      </c>
      <c r="AH34" s="13" t="s">
        <v>316</v>
      </c>
      <c r="AI34" s="13" t="s">
        <v>533</v>
      </c>
      <c r="AJ34" s="15">
        <v>2240</v>
      </c>
      <c r="AK34" s="15">
        <v>2240</v>
      </c>
      <c r="AL34" s="13" t="s">
        <v>519</v>
      </c>
      <c r="AM34" s="15">
        <v>15940.43</v>
      </c>
      <c r="AN34" s="15">
        <v>8699.57</v>
      </c>
      <c r="AO34" s="15">
        <v>24640</v>
      </c>
      <c r="AP34" s="15">
        <v>26059.57</v>
      </c>
      <c r="AQ34" s="15">
        <v>4063.43</v>
      </c>
      <c r="AR34" s="15">
        <v>30123</v>
      </c>
      <c r="AS34" s="15">
        <v>0</v>
      </c>
      <c r="AT34" s="15">
        <v>0</v>
      </c>
      <c r="AU34" s="15">
        <v>0</v>
      </c>
      <c r="AV34" s="13">
        <v>17</v>
      </c>
      <c r="AW34" s="13" t="s">
        <v>319</v>
      </c>
      <c r="AX34" s="13" t="s">
        <v>343</v>
      </c>
      <c r="AY34" s="13" t="s">
        <v>319</v>
      </c>
      <c r="AZ34" s="13" t="s">
        <v>319</v>
      </c>
      <c r="BA34" s="13" t="s">
        <v>319</v>
      </c>
      <c r="BB34" s="13" t="s">
        <v>321</v>
      </c>
      <c r="BC34" s="13" t="s">
        <v>319</v>
      </c>
      <c r="BD34" s="13" t="s">
        <v>319</v>
      </c>
      <c r="BE34" s="15">
        <v>0</v>
      </c>
      <c r="BF34" s="13" t="s">
        <v>529</v>
      </c>
      <c r="BG34" s="13" t="s">
        <v>534</v>
      </c>
      <c r="BH34" s="23" t="s">
        <v>323</v>
      </c>
      <c r="BI34" s="14" t="s">
        <v>10</v>
      </c>
      <c r="BJ34" s="24">
        <v>45849</v>
      </c>
      <c r="BK34" s="12"/>
      <c r="BL34" s="14" t="s">
        <v>12</v>
      </c>
      <c r="BM34" s="26" t="s">
        <v>510</v>
      </c>
      <c r="BN34" s="27" t="s">
        <v>15</v>
      </c>
      <c r="BO34" s="12" t="s">
        <v>25</v>
      </c>
      <c r="BP34" s="12">
        <v>0</v>
      </c>
      <c r="BQ34" s="28"/>
      <c r="BR34" s="30" t="s">
        <v>334</v>
      </c>
    </row>
    <row r="35" spans="1:70" s="1" customFormat="1" ht="15" hidden="1" customHeight="1">
      <c r="A35" s="12">
        <v>31</v>
      </c>
      <c r="B35" s="13" t="s">
        <v>302</v>
      </c>
      <c r="C35" s="13" t="s">
        <v>130</v>
      </c>
      <c r="D35" s="13" t="s">
        <v>124</v>
      </c>
      <c r="E35" s="13" t="s">
        <v>303</v>
      </c>
      <c r="F35" s="13" t="s">
        <v>122</v>
      </c>
      <c r="G35" s="13" t="s">
        <v>120</v>
      </c>
      <c r="H35" s="13" t="s">
        <v>121</v>
      </c>
      <c r="I35" s="13">
        <v>211816</v>
      </c>
      <c r="J35" s="13" t="s">
        <v>535</v>
      </c>
      <c r="K35" s="13">
        <v>211816</v>
      </c>
      <c r="L35" s="13" t="s">
        <v>305</v>
      </c>
      <c r="M35" s="13" t="s">
        <v>306</v>
      </c>
      <c r="N35" s="13">
        <v>481777</v>
      </c>
      <c r="O35" s="13" t="s">
        <v>536</v>
      </c>
      <c r="P35" s="13">
        <v>759304</v>
      </c>
      <c r="Q35" s="13" t="s">
        <v>537</v>
      </c>
      <c r="R35" s="13" t="s">
        <v>308</v>
      </c>
      <c r="S35" s="13" t="s">
        <v>538</v>
      </c>
      <c r="T35" s="13" t="s">
        <v>538</v>
      </c>
      <c r="U35" s="13" t="s">
        <v>309</v>
      </c>
      <c r="V35" s="13" t="s">
        <v>310</v>
      </c>
      <c r="W35" s="13">
        <v>541</v>
      </c>
      <c r="X35" s="13" t="s">
        <v>311</v>
      </c>
      <c r="Y35" s="13">
        <v>354754232</v>
      </c>
      <c r="Z35" s="13" t="s">
        <v>539</v>
      </c>
      <c r="AA35" s="13" t="s">
        <v>540</v>
      </c>
      <c r="AB35" s="15">
        <v>42000</v>
      </c>
      <c r="AC35" s="13" t="s">
        <v>361</v>
      </c>
      <c r="AD35" s="13">
        <v>24</v>
      </c>
      <c r="AE35" s="13" t="s">
        <v>313</v>
      </c>
      <c r="AF35" s="13" t="s">
        <v>314</v>
      </c>
      <c r="AG35" s="13" t="s">
        <v>541</v>
      </c>
      <c r="AH35" s="13" t="s">
        <v>316</v>
      </c>
      <c r="AI35" s="13" t="s">
        <v>208</v>
      </c>
      <c r="AJ35" s="15">
        <v>2240</v>
      </c>
      <c r="AK35" s="15">
        <v>2240</v>
      </c>
      <c r="AL35" s="13" t="s">
        <v>435</v>
      </c>
      <c r="AM35" s="15">
        <v>12889.62</v>
      </c>
      <c r="AN35" s="15">
        <v>7270.38</v>
      </c>
      <c r="AO35" s="15">
        <v>20160</v>
      </c>
      <c r="AP35" s="15">
        <v>29110.38</v>
      </c>
      <c r="AQ35" s="15">
        <v>5167.62</v>
      </c>
      <c r="AR35" s="15">
        <v>34278</v>
      </c>
      <c r="AS35" s="15">
        <v>3298.6</v>
      </c>
      <c r="AT35" s="15">
        <v>1181.4000000000001</v>
      </c>
      <c r="AU35" s="15">
        <v>4480</v>
      </c>
      <c r="AV35" s="13">
        <v>17</v>
      </c>
      <c r="AW35" s="13" t="s">
        <v>319</v>
      </c>
      <c r="AX35" s="13" t="s">
        <v>320</v>
      </c>
      <c r="AY35" s="13" t="s">
        <v>319</v>
      </c>
      <c r="AZ35" s="13" t="s">
        <v>319</v>
      </c>
      <c r="BA35" s="13" t="s">
        <v>319</v>
      </c>
      <c r="BB35" s="13" t="s">
        <v>321</v>
      </c>
      <c r="BC35" s="13" t="s">
        <v>319</v>
      </c>
      <c r="BD35" s="13" t="s">
        <v>319</v>
      </c>
      <c r="BE35" s="15">
        <v>0</v>
      </c>
      <c r="BF35" s="13" t="s">
        <v>538</v>
      </c>
      <c r="BG35" s="13" t="s">
        <v>542</v>
      </c>
      <c r="BH35" s="23" t="s">
        <v>323</v>
      </c>
      <c r="BI35" s="14" t="s">
        <v>10</v>
      </c>
      <c r="BJ35" s="24">
        <v>45850</v>
      </c>
      <c r="BK35" s="12"/>
      <c r="BL35" s="14" t="s">
        <v>20</v>
      </c>
      <c r="BM35" s="26" t="s">
        <v>21</v>
      </c>
      <c r="BN35" s="27" t="s">
        <v>23</v>
      </c>
      <c r="BO35" s="12" t="s">
        <v>33</v>
      </c>
      <c r="BP35" s="12">
        <v>0</v>
      </c>
      <c r="BQ35" s="28"/>
      <c r="BR35" s="30" t="s">
        <v>334</v>
      </c>
    </row>
    <row r="36" spans="1:70" s="1" customFormat="1" ht="15" hidden="1" customHeight="1">
      <c r="A36" s="12">
        <v>32</v>
      </c>
      <c r="B36" s="13" t="s">
        <v>302</v>
      </c>
      <c r="C36" s="13" t="s">
        <v>130</v>
      </c>
      <c r="D36" s="13" t="s">
        <v>124</v>
      </c>
      <c r="E36" s="13" t="s">
        <v>303</v>
      </c>
      <c r="F36" s="13" t="s">
        <v>122</v>
      </c>
      <c r="G36" s="13" t="s">
        <v>120</v>
      </c>
      <c r="H36" s="13" t="s">
        <v>121</v>
      </c>
      <c r="I36" s="13">
        <v>211816</v>
      </c>
      <c r="J36" s="13" t="s">
        <v>535</v>
      </c>
      <c r="K36" s="13">
        <v>211816</v>
      </c>
      <c r="L36" s="13" t="s">
        <v>305</v>
      </c>
      <c r="M36" s="13" t="s">
        <v>306</v>
      </c>
      <c r="N36" s="13">
        <v>481777</v>
      </c>
      <c r="O36" s="13" t="s">
        <v>536</v>
      </c>
      <c r="P36" s="13">
        <v>759304</v>
      </c>
      <c r="Q36" s="13" t="s">
        <v>537</v>
      </c>
      <c r="R36" s="13" t="s">
        <v>308</v>
      </c>
      <c r="S36" s="13" t="s">
        <v>543</v>
      </c>
      <c r="T36" s="13" t="s">
        <v>543</v>
      </c>
      <c r="U36" s="13" t="s">
        <v>309</v>
      </c>
      <c r="V36" s="13" t="s">
        <v>310</v>
      </c>
      <c r="W36" s="13">
        <v>541</v>
      </c>
      <c r="X36" s="13" t="s">
        <v>311</v>
      </c>
      <c r="Y36" s="13">
        <v>354754265</v>
      </c>
      <c r="Z36" s="13" t="s">
        <v>544</v>
      </c>
      <c r="AA36" s="13" t="s">
        <v>540</v>
      </c>
      <c r="AB36" s="15">
        <v>42000</v>
      </c>
      <c r="AC36" s="13" t="s">
        <v>361</v>
      </c>
      <c r="AD36" s="13">
        <v>24</v>
      </c>
      <c r="AE36" s="13" t="s">
        <v>313</v>
      </c>
      <c r="AF36" s="13" t="s">
        <v>314</v>
      </c>
      <c r="AG36" s="13" t="s">
        <v>541</v>
      </c>
      <c r="AH36" s="13" t="s">
        <v>316</v>
      </c>
      <c r="AI36" s="13" t="s">
        <v>208</v>
      </c>
      <c r="AJ36" s="15">
        <v>2240</v>
      </c>
      <c r="AK36" s="15">
        <v>2240</v>
      </c>
      <c r="AL36" s="13" t="s">
        <v>435</v>
      </c>
      <c r="AM36" s="15">
        <v>12889.62</v>
      </c>
      <c r="AN36" s="15">
        <v>7270.38</v>
      </c>
      <c r="AO36" s="15">
        <v>20160</v>
      </c>
      <c r="AP36" s="15">
        <v>29110.38</v>
      </c>
      <c r="AQ36" s="15">
        <v>5167.62</v>
      </c>
      <c r="AR36" s="15">
        <v>34278</v>
      </c>
      <c r="AS36" s="15">
        <v>3298.6</v>
      </c>
      <c r="AT36" s="15">
        <v>1181.4000000000001</v>
      </c>
      <c r="AU36" s="15">
        <v>4480</v>
      </c>
      <c r="AV36" s="13">
        <v>17</v>
      </c>
      <c r="AW36" s="13" t="s">
        <v>319</v>
      </c>
      <c r="AX36" s="13" t="s">
        <v>399</v>
      </c>
      <c r="AY36" s="13" t="s">
        <v>319</v>
      </c>
      <c r="AZ36" s="13" t="s">
        <v>319</v>
      </c>
      <c r="BA36" s="13" t="s">
        <v>319</v>
      </c>
      <c r="BB36" s="13" t="s">
        <v>321</v>
      </c>
      <c r="BC36" s="13" t="s">
        <v>319</v>
      </c>
      <c r="BD36" s="13" t="s">
        <v>319</v>
      </c>
      <c r="BE36" s="15">
        <v>0</v>
      </c>
      <c r="BF36" s="13" t="s">
        <v>543</v>
      </c>
      <c r="BG36" s="13" t="s">
        <v>545</v>
      </c>
      <c r="BH36" s="23" t="s">
        <v>323</v>
      </c>
      <c r="BI36" s="14" t="s">
        <v>10</v>
      </c>
      <c r="BJ36" s="24">
        <v>45850</v>
      </c>
      <c r="BK36" s="12"/>
      <c r="BL36" s="14" t="s">
        <v>20</v>
      </c>
      <c r="BM36" s="26" t="s">
        <v>21</v>
      </c>
      <c r="BN36" s="27" t="s">
        <v>23</v>
      </c>
      <c r="BO36" s="12" t="s">
        <v>33</v>
      </c>
      <c r="BP36" s="12">
        <v>0</v>
      </c>
      <c r="BQ36" s="28"/>
      <c r="BR36" s="30" t="s">
        <v>334</v>
      </c>
    </row>
    <row r="37" spans="1:70" s="1" customFormat="1" ht="15" hidden="1" customHeight="1">
      <c r="A37" s="12">
        <v>33</v>
      </c>
      <c r="B37" s="13" t="s">
        <v>302</v>
      </c>
      <c r="C37" s="13" t="s">
        <v>130</v>
      </c>
      <c r="D37" s="13" t="s">
        <v>124</v>
      </c>
      <c r="E37" s="13" t="s">
        <v>303</v>
      </c>
      <c r="F37" s="13" t="s">
        <v>122</v>
      </c>
      <c r="G37" s="13" t="s">
        <v>120</v>
      </c>
      <c r="H37" s="13" t="s">
        <v>121</v>
      </c>
      <c r="I37" s="13">
        <v>211816</v>
      </c>
      <c r="J37" s="13" t="s">
        <v>535</v>
      </c>
      <c r="K37" s="13">
        <v>211816</v>
      </c>
      <c r="L37" s="13" t="s">
        <v>305</v>
      </c>
      <c r="M37" s="13" t="s">
        <v>306</v>
      </c>
      <c r="N37" s="13">
        <v>481777</v>
      </c>
      <c r="O37" s="13" t="s">
        <v>536</v>
      </c>
      <c r="P37" s="13">
        <v>759304</v>
      </c>
      <c r="Q37" s="13" t="s">
        <v>537</v>
      </c>
      <c r="R37" s="13" t="s">
        <v>308</v>
      </c>
      <c r="S37" s="13" t="s">
        <v>546</v>
      </c>
      <c r="T37" s="13" t="s">
        <v>546</v>
      </c>
      <c r="U37" s="13" t="s">
        <v>309</v>
      </c>
      <c r="V37" s="13" t="s">
        <v>310</v>
      </c>
      <c r="W37" s="13">
        <v>541</v>
      </c>
      <c r="X37" s="13" t="s">
        <v>311</v>
      </c>
      <c r="Y37" s="13">
        <v>354780198</v>
      </c>
      <c r="Z37" s="13" t="s">
        <v>404</v>
      </c>
      <c r="AA37" s="13" t="s">
        <v>540</v>
      </c>
      <c r="AB37" s="15">
        <v>42000</v>
      </c>
      <c r="AC37" s="13" t="s">
        <v>361</v>
      </c>
      <c r="AD37" s="13">
        <v>24</v>
      </c>
      <c r="AE37" s="13" t="s">
        <v>313</v>
      </c>
      <c r="AF37" s="13" t="s">
        <v>314</v>
      </c>
      <c r="AG37" s="13" t="s">
        <v>541</v>
      </c>
      <c r="AH37" s="13" t="s">
        <v>316</v>
      </c>
      <c r="AI37" s="13" t="s">
        <v>208</v>
      </c>
      <c r="AJ37" s="15">
        <v>2240</v>
      </c>
      <c r="AK37" s="15">
        <v>2240</v>
      </c>
      <c r="AL37" s="13" t="s">
        <v>435</v>
      </c>
      <c r="AM37" s="15">
        <v>12889.62</v>
      </c>
      <c r="AN37" s="15">
        <v>7270.38</v>
      </c>
      <c r="AO37" s="15">
        <v>20160</v>
      </c>
      <c r="AP37" s="15">
        <v>29110.38</v>
      </c>
      <c r="AQ37" s="15">
        <v>5167.62</v>
      </c>
      <c r="AR37" s="15">
        <v>34278</v>
      </c>
      <c r="AS37" s="15">
        <v>3298.6</v>
      </c>
      <c r="AT37" s="15">
        <v>1181.4000000000001</v>
      </c>
      <c r="AU37" s="15">
        <v>4480</v>
      </c>
      <c r="AV37" s="13">
        <v>17</v>
      </c>
      <c r="AW37" s="13" t="s">
        <v>319</v>
      </c>
      <c r="AX37" s="13" t="s">
        <v>320</v>
      </c>
      <c r="AY37" s="13" t="s">
        <v>319</v>
      </c>
      <c r="AZ37" s="13" t="s">
        <v>319</v>
      </c>
      <c r="BA37" s="13" t="s">
        <v>319</v>
      </c>
      <c r="BB37" s="13" t="s">
        <v>321</v>
      </c>
      <c r="BC37" s="13" t="s">
        <v>319</v>
      </c>
      <c r="BD37" s="13" t="s">
        <v>319</v>
      </c>
      <c r="BE37" s="15">
        <v>0</v>
      </c>
      <c r="BF37" s="13" t="s">
        <v>546</v>
      </c>
      <c r="BG37" s="13" t="s">
        <v>547</v>
      </c>
      <c r="BH37" s="23" t="s">
        <v>323</v>
      </c>
      <c r="BI37" s="14" t="s">
        <v>10</v>
      </c>
      <c r="BJ37" s="24">
        <v>45850</v>
      </c>
      <c r="BK37" s="12"/>
      <c r="BL37" s="14" t="s">
        <v>20</v>
      </c>
      <c r="BM37" s="26" t="s">
        <v>21</v>
      </c>
      <c r="BN37" s="27" t="s">
        <v>23</v>
      </c>
      <c r="BO37" s="12" t="s">
        <v>33</v>
      </c>
      <c r="BP37" s="12">
        <v>0</v>
      </c>
      <c r="BQ37" s="28"/>
      <c r="BR37" s="30" t="s">
        <v>334</v>
      </c>
    </row>
    <row r="38" spans="1:70" s="1" customFormat="1" ht="15" hidden="1" customHeight="1">
      <c r="A38" s="12">
        <v>34</v>
      </c>
      <c r="B38" s="13" t="s">
        <v>302</v>
      </c>
      <c r="C38" s="13" t="s">
        <v>130</v>
      </c>
      <c r="D38" s="13" t="s">
        <v>124</v>
      </c>
      <c r="E38" s="13" t="s">
        <v>303</v>
      </c>
      <c r="F38" s="13" t="s">
        <v>122</v>
      </c>
      <c r="G38" s="13" t="s">
        <v>120</v>
      </c>
      <c r="H38" s="13" t="s">
        <v>121</v>
      </c>
      <c r="I38" s="13">
        <v>221145</v>
      </c>
      <c r="J38" s="13" t="s">
        <v>437</v>
      </c>
      <c r="K38" s="13">
        <v>221145</v>
      </c>
      <c r="L38" s="13" t="s">
        <v>305</v>
      </c>
      <c r="M38" s="13" t="s">
        <v>306</v>
      </c>
      <c r="N38" s="13">
        <v>479805</v>
      </c>
      <c r="O38" s="13" t="s">
        <v>511</v>
      </c>
      <c r="P38" s="13">
        <v>753851</v>
      </c>
      <c r="Q38" s="13" t="s">
        <v>528</v>
      </c>
      <c r="R38" s="13" t="s">
        <v>308</v>
      </c>
      <c r="S38" s="13" t="s">
        <v>548</v>
      </c>
      <c r="T38" s="13" t="s">
        <v>548</v>
      </c>
      <c r="U38" s="13" t="s">
        <v>347</v>
      </c>
      <c r="V38" s="13" t="s">
        <v>310</v>
      </c>
      <c r="W38" s="13">
        <v>541</v>
      </c>
      <c r="X38" s="13" t="s">
        <v>311</v>
      </c>
      <c r="Y38" s="13">
        <v>354782482</v>
      </c>
      <c r="Z38" s="13" t="s">
        <v>549</v>
      </c>
      <c r="AA38" s="13" t="s">
        <v>550</v>
      </c>
      <c r="AB38" s="15">
        <v>42000</v>
      </c>
      <c r="AC38" s="13" t="s">
        <v>516</v>
      </c>
      <c r="AD38" s="13">
        <v>24</v>
      </c>
      <c r="AE38" s="13" t="s">
        <v>313</v>
      </c>
      <c r="AF38" s="13" t="s">
        <v>314</v>
      </c>
      <c r="AG38" s="13" t="s">
        <v>551</v>
      </c>
      <c r="AH38" s="13" t="s">
        <v>316</v>
      </c>
      <c r="AI38" s="13" t="s">
        <v>533</v>
      </c>
      <c r="AJ38" s="15">
        <v>2240</v>
      </c>
      <c r="AK38" s="15">
        <v>2240</v>
      </c>
      <c r="AL38" s="13" t="s">
        <v>382</v>
      </c>
      <c r="AM38" s="15">
        <v>16011.23</v>
      </c>
      <c r="AN38" s="15">
        <v>8628.77</v>
      </c>
      <c r="AO38" s="15">
        <v>24640</v>
      </c>
      <c r="AP38" s="15">
        <v>25988.77</v>
      </c>
      <c r="AQ38" s="15">
        <v>4041.23</v>
      </c>
      <c r="AR38" s="15">
        <v>30030</v>
      </c>
      <c r="AS38" s="15">
        <v>0</v>
      </c>
      <c r="AT38" s="15">
        <v>0</v>
      </c>
      <c r="AU38" s="15">
        <v>0</v>
      </c>
      <c r="AV38" s="13">
        <v>17</v>
      </c>
      <c r="AW38" s="13" t="s">
        <v>319</v>
      </c>
      <c r="AX38" s="13" t="s">
        <v>399</v>
      </c>
      <c r="AY38" s="13" t="s">
        <v>319</v>
      </c>
      <c r="AZ38" s="13" t="s">
        <v>319</v>
      </c>
      <c r="BA38" s="13" t="s">
        <v>319</v>
      </c>
      <c r="BB38" s="13" t="s">
        <v>321</v>
      </c>
      <c r="BC38" s="13" t="s">
        <v>319</v>
      </c>
      <c r="BD38" s="13" t="s">
        <v>319</v>
      </c>
      <c r="BE38" s="15">
        <v>0</v>
      </c>
      <c r="BF38" s="13" t="s">
        <v>548</v>
      </c>
      <c r="BG38" s="13" t="s">
        <v>552</v>
      </c>
      <c r="BH38" s="23" t="s">
        <v>323</v>
      </c>
      <c r="BI38" s="14" t="s">
        <v>10</v>
      </c>
      <c r="BJ38" s="24">
        <v>45850</v>
      </c>
      <c r="BK38" s="12"/>
      <c r="BL38" s="14" t="s">
        <v>20</v>
      </c>
      <c r="BM38" s="26" t="s">
        <v>21</v>
      </c>
      <c r="BN38" s="27" t="s">
        <v>23</v>
      </c>
      <c r="BO38" s="12" t="s">
        <v>33</v>
      </c>
      <c r="BP38" s="12">
        <v>0</v>
      </c>
      <c r="BQ38" s="28"/>
      <c r="BR38" s="30" t="s">
        <v>334</v>
      </c>
    </row>
    <row r="39" spans="1:70" s="1" customFormat="1" ht="15" hidden="1" customHeight="1">
      <c r="A39" s="12">
        <v>35</v>
      </c>
      <c r="B39" s="13" t="s">
        <v>302</v>
      </c>
      <c r="C39" s="13" t="s">
        <v>130</v>
      </c>
      <c r="D39" s="13" t="s">
        <v>124</v>
      </c>
      <c r="E39" s="13" t="s">
        <v>303</v>
      </c>
      <c r="F39" s="13" t="s">
        <v>122</v>
      </c>
      <c r="G39" s="13" t="s">
        <v>120</v>
      </c>
      <c r="H39" s="13" t="s">
        <v>121</v>
      </c>
      <c r="I39" s="13">
        <v>211816</v>
      </c>
      <c r="J39" s="13" t="s">
        <v>535</v>
      </c>
      <c r="K39" s="13">
        <v>211816</v>
      </c>
      <c r="L39" s="13" t="s">
        <v>305</v>
      </c>
      <c r="M39" s="13" t="s">
        <v>306</v>
      </c>
      <c r="N39" s="13">
        <v>481777</v>
      </c>
      <c r="O39" s="13" t="s">
        <v>536</v>
      </c>
      <c r="P39" s="13">
        <v>759304</v>
      </c>
      <c r="Q39" s="13" t="s">
        <v>537</v>
      </c>
      <c r="R39" s="13" t="s">
        <v>308</v>
      </c>
      <c r="S39" s="13" t="s">
        <v>553</v>
      </c>
      <c r="T39" s="13" t="s">
        <v>553</v>
      </c>
      <c r="U39" s="13" t="s">
        <v>309</v>
      </c>
      <c r="V39" s="13" t="s">
        <v>310</v>
      </c>
      <c r="W39" s="13">
        <v>541</v>
      </c>
      <c r="X39" s="13" t="s">
        <v>311</v>
      </c>
      <c r="Y39" s="13">
        <v>354789522</v>
      </c>
      <c r="Z39" s="13" t="s">
        <v>554</v>
      </c>
      <c r="AA39" s="13" t="s">
        <v>555</v>
      </c>
      <c r="AB39" s="15">
        <v>42000</v>
      </c>
      <c r="AC39" s="13" t="s">
        <v>361</v>
      </c>
      <c r="AD39" s="13">
        <v>24</v>
      </c>
      <c r="AE39" s="13" t="s">
        <v>313</v>
      </c>
      <c r="AF39" s="13" t="s">
        <v>314</v>
      </c>
      <c r="AG39" s="13" t="s">
        <v>556</v>
      </c>
      <c r="AH39" s="13" t="s">
        <v>316</v>
      </c>
      <c r="AI39" s="13" t="s">
        <v>208</v>
      </c>
      <c r="AJ39" s="15">
        <v>2240</v>
      </c>
      <c r="AK39" s="15">
        <v>2240</v>
      </c>
      <c r="AL39" s="13" t="s">
        <v>435</v>
      </c>
      <c r="AM39" s="15">
        <v>12923.58</v>
      </c>
      <c r="AN39" s="15">
        <v>7236.42</v>
      </c>
      <c r="AO39" s="15">
        <v>20160</v>
      </c>
      <c r="AP39" s="15">
        <v>29076.42</v>
      </c>
      <c r="AQ39" s="15">
        <v>5155.58</v>
      </c>
      <c r="AR39" s="15">
        <v>34232</v>
      </c>
      <c r="AS39" s="15">
        <v>3300.04</v>
      </c>
      <c r="AT39" s="15">
        <v>1179.96</v>
      </c>
      <c r="AU39" s="15">
        <v>4480</v>
      </c>
      <c r="AV39" s="13">
        <v>17</v>
      </c>
      <c r="AW39" s="13" t="s">
        <v>319</v>
      </c>
      <c r="AX39" s="13" t="s">
        <v>320</v>
      </c>
      <c r="AY39" s="13" t="s">
        <v>319</v>
      </c>
      <c r="AZ39" s="13" t="s">
        <v>319</v>
      </c>
      <c r="BA39" s="13" t="s">
        <v>319</v>
      </c>
      <c r="BB39" s="13" t="s">
        <v>321</v>
      </c>
      <c r="BC39" s="13" t="s">
        <v>319</v>
      </c>
      <c r="BD39" s="13" t="s">
        <v>319</v>
      </c>
      <c r="BE39" s="15">
        <v>0</v>
      </c>
      <c r="BF39" s="13" t="s">
        <v>553</v>
      </c>
      <c r="BG39" s="13" t="s">
        <v>557</v>
      </c>
      <c r="BH39" s="23" t="s">
        <v>323</v>
      </c>
      <c r="BI39" s="14" t="s">
        <v>10</v>
      </c>
      <c r="BJ39" s="24">
        <v>45850</v>
      </c>
      <c r="BK39" s="12"/>
      <c r="BL39" s="14" t="s">
        <v>20</v>
      </c>
      <c r="BM39" s="26" t="s">
        <v>21</v>
      </c>
      <c r="BN39" s="27" t="s">
        <v>23</v>
      </c>
      <c r="BO39" s="12" t="s">
        <v>33</v>
      </c>
      <c r="BP39" s="12">
        <v>0</v>
      </c>
      <c r="BQ39" s="28"/>
      <c r="BR39" s="30" t="s">
        <v>334</v>
      </c>
    </row>
    <row r="40" spans="1:70" s="1" customFormat="1" ht="15" customHeight="1">
      <c r="A40" s="12">
        <v>36</v>
      </c>
      <c r="B40" s="13" t="s">
        <v>302</v>
      </c>
      <c r="C40" s="13" t="s">
        <v>130</v>
      </c>
      <c r="D40" s="13" t="s">
        <v>124</v>
      </c>
      <c r="E40" s="13" t="s">
        <v>303</v>
      </c>
      <c r="F40" s="13" t="s">
        <v>122</v>
      </c>
      <c r="G40" s="13" t="s">
        <v>120</v>
      </c>
      <c r="H40" s="13" t="s">
        <v>121</v>
      </c>
      <c r="I40" s="13">
        <v>205786</v>
      </c>
      <c r="J40" s="13" t="s">
        <v>304</v>
      </c>
      <c r="K40" s="13">
        <v>205786</v>
      </c>
      <c r="L40" s="13" t="s">
        <v>305</v>
      </c>
      <c r="M40" s="13" t="s">
        <v>306</v>
      </c>
      <c r="N40" s="13">
        <v>480221</v>
      </c>
      <c r="O40" s="13" t="s">
        <v>558</v>
      </c>
      <c r="P40" s="13">
        <v>762612</v>
      </c>
      <c r="Q40" s="13" t="s">
        <v>559</v>
      </c>
      <c r="R40" s="13" t="s">
        <v>308</v>
      </c>
      <c r="S40" s="13" t="s">
        <v>560</v>
      </c>
      <c r="T40" s="13" t="s">
        <v>560</v>
      </c>
      <c r="U40" s="13" t="s">
        <v>309</v>
      </c>
      <c r="V40" s="13" t="s">
        <v>561</v>
      </c>
      <c r="W40" s="13">
        <v>541</v>
      </c>
      <c r="X40" s="13" t="s">
        <v>311</v>
      </c>
      <c r="Y40" s="13">
        <v>354841818</v>
      </c>
      <c r="Z40" s="13" t="s">
        <v>562</v>
      </c>
      <c r="AA40" s="13" t="s">
        <v>563</v>
      </c>
      <c r="AB40" s="15">
        <v>42000</v>
      </c>
      <c r="AC40" s="13" t="s">
        <v>423</v>
      </c>
      <c r="AD40" s="13">
        <v>24</v>
      </c>
      <c r="AE40" s="13" t="s">
        <v>313</v>
      </c>
      <c r="AF40" s="13" t="s">
        <v>314</v>
      </c>
      <c r="AG40" s="13" t="s">
        <v>564</v>
      </c>
      <c r="AH40" s="13" t="s">
        <v>316</v>
      </c>
      <c r="AI40" s="13" t="s">
        <v>565</v>
      </c>
      <c r="AJ40" s="15">
        <v>2240</v>
      </c>
      <c r="AK40" s="15">
        <v>2240</v>
      </c>
      <c r="AL40" s="13" t="s">
        <v>426</v>
      </c>
      <c r="AM40" s="15">
        <v>14462.13</v>
      </c>
      <c r="AN40" s="15">
        <v>7937.87</v>
      </c>
      <c r="AO40" s="15">
        <v>22400</v>
      </c>
      <c r="AP40" s="15">
        <v>27537.87</v>
      </c>
      <c r="AQ40" s="15">
        <v>4593.13</v>
      </c>
      <c r="AR40" s="15">
        <v>32131</v>
      </c>
      <c r="AS40" s="15">
        <v>1655.29</v>
      </c>
      <c r="AT40" s="15">
        <v>584.71</v>
      </c>
      <c r="AU40" s="15">
        <v>2240</v>
      </c>
      <c r="AV40" s="13">
        <v>17</v>
      </c>
      <c r="AW40" s="13" t="s">
        <v>319</v>
      </c>
      <c r="AX40" s="13" t="s">
        <v>343</v>
      </c>
      <c r="AY40" s="13" t="s">
        <v>319</v>
      </c>
      <c r="AZ40" s="13" t="s">
        <v>319</v>
      </c>
      <c r="BA40" s="13" t="s">
        <v>319</v>
      </c>
      <c r="BB40" s="13" t="s">
        <v>321</v>
      </c>
      <c r="BC40" s="13" t="s">
        <v>319</v>
      </c>
      <c r="BD40" s="13" t="s">
        <v>319</v>
      </c>
      <c r="BE40" s="15">
        <v>0</v>
      </c>
      <c r="BF40" s="13" t="s">
        <v>560</v>
      </c>
      <c r="BG40" s="13" t="s">
        <v>566</v>
      </c>
      <c r="BH40" s="23" t="s">
        <v>323</v>
      </c>
      <c r="BI40" s="14" t="s">
        <v>10</v>
      </c>
      <c r="BJ40" s="24">
        <v>45849</v>
      </c>
      <c r="BK40" s="12"/>
      <c r="BL40" s="14" t="s">
        <v>12</v>
      </c>
      <c r="BM40" s="26" t="s">
        <v>510</v>
      </c>
      <c r="BN40" s="27" t="s">
        <v>15</v>
      </c>
      <c r="BO40" s="12" t="s">
        <v>25</v>
      </c>
      <c r="BP40" s="12">
        <v>0</v>
      </c>
      <c r="BQ40" s="28"/>
      <c r="BR40" s="30" t="s">
        <v>334</v>
      </c>
    </row>
    <row r="41" spans="1:70" s="1" customFormat="1" ht="15" hidden="1" customHeight="1">
      <c r="A41" s="12">
        <v>37</v>
      </c>
      <c r="B41" s="13" t="s">
        <v>302</v>
      </c>
      <c r="C41" s="13" t="s">
        <v>130</v>
      </c>
      <c r="D41" s="13" t="s">
        <v>124</v>
      </c>
      <c r="E41" s="13" t="s">
        <v>303</v>
      </c>
      <c r="F41" s="13" t="s">
        <v>122</v>
      </c>
      <c r="G41" s="13" t="s">
        <v>120</v>
      </c>
      <c r="H41" s="13" t="s">
        <v>121</v>
      </c>
      <c r="I41" s="13">
        <v>205786</v>
      </c>
      <c r="J41" s="13" t="s">
        <v>304</v>
      </c>
      <c r="K41" s="13">
        <v>205786</v>
      </c>
      <c r="L41" s="13" t="s">
        <v>305</v>
      </c>
      <c r="M41" s="13" t="s">
        <v>306</v>
      </c>
      <c r="N41" s="13">
        <v>480221</v>
      </c>
      <c r="O41" s="13" t="s">
        <v>558</v>
      </c>
      <c r="P41" s="13">
        <v>762612</v>
      </c>
      <c r="Q41" s="13" t="s">
        <v>559</v>
      </c>
      <c r="R41" s="13" t="s">
        <v>308</v>
      </c>
      <c r="S41" s="13" t="s">
        <v>567</v>
      </c>
      <c r="T41" s="13" t="s">
        <v>567</v>
      </c>
      <c r="U41" s="13" t="s">
        <v>309</v>
      </c>
      <c r="V41" s="13" t="s">
        <v>561</v>
      </c>
      <c r="W41" s="13">
        <v>541</v>
      </c>
      <c r="X41" s="13" t="s">
        <v>311</v>
      </c>
      <c r="Y41" s="13">
        <v>354842703</v>
      </c>
      <c r="Z41" s="13" t="s">
        <v>568</v>
      </c>
      <c r="AA41" s="13" t="s">
        <v>563</v>
      </c>
      <c r="AB41" s="15">
        <v>42000</v>
      </c>
      <c r="AC41" s="13" t="s">
        <v>423</v>
      </c>
      <c r="AD41" s="13">
        <v>24</v>
      </c>
      <c r="AE41" s="13" t="s">
        <v>313</v>
      </c>
      <c r="AF41" s="13" t="s">
        <v>314</v>
      </c>
      <c r="AG41" s="13" t="s">
        <v>564</v>
      </c>
      <c r="AH41" s="13" t="s">
        <v>316</v>
      </c>
      <c r="AI41" s="13" t="s">
        <v>565</v>
      </c>
      <c r="AJ41" s="15">
        <v>2240</v>
      </c>
      <c r="AK41" s="15">
        <v>2240</v>
      </c>
      <c r="AL41" s="13" t="s">
        <v>569</v>
      </c>
      <c r="AM41" s="15">
        <v>12821.68</v>
      </c>
      <c r="AN41" s="15">
        <v>7338.32</v>
      </c>
      <c r="AO41" s="15">
        <v>20160</v>
      </c>
      <c r="AP41" s="15">
        <v>29178.32</v>
      </c>
      <c r="AQ41" s="15">
        <v>5192.68</v>
      </c>
      <c r="AR41" s="15">
        <v>34371</v>
      </c>
      <c r="AS41" s="15">
        <v>3295.74</v>
      </c>
      <c r="AT41" s="15">
        <v>1184.26</v>
      </c>
      <c r="AU41" s="15">
        <v>4480</v>
      </c>
      <c r="AV41" s="13">
        <v>17</v>
      </c>
      <c r="AW41" s="13" t="s">
        <v>319</v>
      </c>
      <c r="AX41" s="13" t="s">
        <v>320</v>
      </c>
      <c r="AY41" s="13" t="s">
        <v>319</v>
      </c>
      <c r="AZ41" s="13" t="s">
        <v>319</v>
      </c>
      <c r="BA41" s="13" t="s">
        <v>319</v>
      </c>
      <c r="BB41" s="13" t="s">
        <v>321</v>
      </c>
      <c r="BC41" s="13" t="s">
        <v>319</v>
      </c>
      <c r="BD41" s="13" t="s">
        <v>319</v>
      </c>
      <c r="BE41" s="15">
        <v>0</v>
      </c>
      <c r="BF41" s="13" t="s">
        <v>567</v>
      </c>
      <c r="BG41" s="13" t="s">
        <v>570</v>
      </c>
      <c r="BH41" s="23" t="s">
        <v>323</v>
      </c>
      <c r="BI41" s="14" t="s">
        <v>10</v>
      </c>
      <c r="BJ41" s="24">
        <v>45850</v>
      </c>
      <c r="BK41" s="12"/>
      <c r="BL41" s="14" t="s">
        <v>20</v>
      </c>
      <c r="BM41" s="26" t="s">
        <v>21</v>
      </c>
      <c r="BN41" s="27" t="s">
        <v>23</v>
      </c>
      <c r="BO41" s="12" t="s">
        <v>33</v>
      </c>
      <c r="BP41" s="12">
        <v>0</v>
      </c>
      <c r="BQ41" s="28"/>
      <c r="BR41" s="30" t="s">
        <v>334</v>
      </c>
    </row>
    <row r="42" spans="1:70" s="1" customFormat="1" ht="15" customHeight="1">
      <c r="A42" s="12">
        <v>38</v>
      </c>
      <c r="B42" s="13" t="s">
        <v>302</v>
      </c>
      <c r="C42" s="13" t="s">
        <v>130</v>
      </c>
      <c r="D42" s="13" t="s">
        <v>124</v>
      </c>
      <c r="E42" s="13" t="s">
        <v>303</v>
      </c>
      <c r="F42" s="13" t="s">
        <v>122</v>
      </c>
      <c r="G42" s="13" t="s">
        <v>120</v>
      </c>
      <c r="H42" s="13" t="s">
        <v>121</v>
      </c>
      <c r="I42" s="13">
        <v>205786</v>
      </c>
      <c r="J42" s="13" t="s">
        <v>304</v>
      </c>
      <c r="K42" s="13">
        <v>205786</v>
      </c>
      <c r="L42" s="13" t="s">
        <v>305</v>
      </c>
      <c r="M42" s="13" t="s">
        <v>306</v>
      </c>
      <c r="N42" s="13">
        <v>480221</v>
      </c>
      <c r="O42" s="13" t="s">
        <v>558</v>
      </c>
      <c r="P42" s="13">
        <v>762612</v>
      </c>
      <c r="Q42" s="13" t="s">
        <v>559</v>
      </c>
      <c r="R42" s="13" t="s">
        <v>308</v>
      </c>
      <c r="S42" s="13" t="s">
        <v>571</v>
      </c>
      <c r="T42" s="13" t="s">
        <v>571</v>
      </c>
      <c r="U42" s="13" t="s">
        <v>309</v>
      </c>
      <c r="V42" s="13" t="s">
        <v>561</v>
      </c>
      <c r="W42" s="13">
        <v>541</v>
      </c>
      <c r="X42" s="13" t="s">
        <v>311</v>
      </c>
      <c r="Y42" s="13">
        <v>354847234</v>
      </c>
      <c r="Z42" s="13" t="s">
        <v>572</v>
      </c>
      <c r="AA42" s="13" t="s">
        <v>563</v>
      </c>
      <c r="AB42" s="15">
        <v>42000</v>
      </c>
      <c r="AC42" s="13" t="s">
        <v>423</v>
      </c>
      <c r="AD42" s="13">
        <v>24</v>
      </c>
      <c r="AE42" s="13" t="s">
        <v>313</v>
      </c>
      <c r="AF42" s="13" t="s">
        <v>314</v>
      </c>
      <c r="AG42" s="13" t="s">
        <v>564</v>
      </c>
      <c r="AH42" s="13" t="s">
        <v>316</v>
      </c>
      <c r="AI42" s="13" t="s">
        <v>565</v>
      </c>
      <c r="AJ42" s="15">
        <v>2240</v>
      </c>
      <c r="AK42" s="15">
        <v>2240</v>
      </c>
      <c r="AL42" s="13" t="s">
        <v>426</v>
      </c>
      <c r="AM42" s="15">
        <v>14462.13</v>
      </c>
      <c r="AN42" s="15">
        <v>7937.87</v>
      </c>
      <c r="AO42" s="15">
        <v>22400</v>
      </c>
      <c r="AP42" s="15">
        <v>27537.87</v>
      </c>
      <c r="AQ42" s="15">
        <v>4593.13</v>
      </c>
      <c r="AR42" s="15">
        <v>32131</v>
      </c>
      <c r="AS42" s="15">
        <v>1655.29</v>
      </c>
      <c r="AT42" s="15">
        <v>584.71</v>
      </c>
      <c r="AU42" s="15">
        <v>2240</v>
      </c>
      <c r="AV42" s="13">
        <v>17</v>
      </c>
      <c r="AW42" s="13" t="s">
        <v>319</v>
      </c>
      <c r="AX42" s="13" t="s">
        <v>343</v>
      </c>
      <c r="AY42" s="13" t="s">
        <v>319</v>
      </c>
      <c r="AZ42" s="13" t="s">
        <v>319</v>
      </c>
      <c r="BA42" s="13" t="s">
        <v>319</v>
      </c>
      <c r="BB42" s="13" t="s">
        <v>321</v>
      </c>
      <c r="BC42" s="13" t="s">
        <v>319</v>
      </c>
      <c r="BD42" s="13" t="s">
        <v>319</v>
      </c>
      <c r="BE42" s="15">
        <v>0</v>
      </c>
      <c r="BF42" s="13" t="s">
        <v>571</v>
      </c>
      <c r="BG42" s="13" t="s">
        <v>573</v>
      </c>
      <c r="BH42" s="23" t="s">
        <v>323</v>
      </c>
      <c r="BI42" s="14" t="s">
        <v>10</v>
      </c>
      <c r="BJ42" s="24">
        <v>45849</v>
      </c>
      <c r="BK42" s="12"/>
      <c r="BL42" s="14" t="s">
        <v>12</v>
      </c>
      <c r="BM42" s="26" t="s">
        <v>510</v>
      </c>
      <c r="BN42" s="27" t="s">
        <v>15</v>
      </c>
      <c r="BO42" s="12" t="s">
        <v>25</v>
      </c>
      <c r="BP42" s="12">
        <v>0</v>
      </c>
      <c r="BQ42" s="28"/>
      <c r="BR42" s="30" t="s">
        <v>334</v>
      </c>
    </row>
    <row r="43" spans="1:70" s="1" customFormat="1" ht="15" customHeight="1">
      <c r="A43" s="12">
        <v>39</v>
      </c>
      <c r="B43" s="13" t="s">
        <v>302</v>
      </c>
      <c r="C43" s="13" t="s">
        <v>130</v>
      </c>
      <c r="D43" s="13" t="s">
        <v>124</v>
      </c>
      <c r="E43" s="13" t="s">
        <v>303</v>
      </c>
      <c r="F43" s="13" t="s">
        <v>122</v>
      </c>
      <c r="G43" s="13" t="s">
        <v>120</v>
      </c>
      <c r="H43" s="13" t="s">
        <v>121</v>
      </c>
      <c r="I43" s="13">
        <v>221145</v>
      </c>
      <c r="J43" s="13" t="s">
        <v>437</v>
      </c>
      <c r="K43" s="13">
        <v>221145</v>
      </c>
      <c r="L43" s="13" t="s">
        <v>305</v>
      </c>
      <c r="M43" s="13" t="s">
        <v>306</v>
      </c>
      <c r="N43" s="13">
        <v>479805</v>
      </c>
      <c r="O43" s="13" t="s">
        <v>511</v>
      </c>
      <c r="P43" s="13">
        <v>753885</v>
      </c>
      <c r="Q43" s="13" t="s">
        <v>574</v>
      </c>
      <c r="R43" s="13" t="s">
        <v>308</v>
      </c>
      <c r="S43" s="13" t="s">
        <v>575</v>
      </c>
      <c r="T43" s="13" t="s">
        <v>575</v>
      </c>
      <c r="U43" s="13" t="s">
        <v>347</v>
      </c>
      <c r="V43" s="13" t="s">
        <v>310</v>
      </c>
      <c r="W43" s="13">
        <v>541</v>
      </c>
      <c r="X43" s="13" t="s">
        <v>311</v>
      </c>
      <c r="Y43" s="13">
        <v>354903803</v>
      </c>
      <c r="Z43" s="13" t="s">
        <v>576</v>
      </c>
      <c r="AA43" s="13" t="s">
        <v>577</v>
      </c>
      <c r="AB43" s="15">
        <v>42000</v>
      </c>
      <c r="AC43" s="13" t="s">
        <v>516</v>
      </c>
      <c r="AD43" s="13">
        <v>24</v>
      </c>
      <c r="AE43" s="13" t="s">
        <v>313</v>
      </c>
      <c r="AF43" s="13" t="s">
        <v>314</v>
      </c>
      <c r="AG43" s="13" t="s">
        <v>578</v>
      </c>
      <c r="AH43" s="13" t="s">
        <v>316</v>
      </c>
      <c r="AI43" s="13" t="s">
        <v>533</v>
      </c>
      <c r="AJ43" s="15">
        <v>2240</v>
      </c>
      <c r="AK43" s="15">
        <v>2240</v>
      </c>
      <c r="AL43" s="13" t="s">
        <v>519</v>
      </c>
      <c r="AM43" s="15">
        <v>16365.21</v>
      </c>
      <c r="AN43" s="15">
        <v>8274.7900000000009</v>
      </c>
      <c r="AO43" s="15">
        <v>24640</v>
      </c>
      <c r="AP43" s="15">
        <v>25634.79</v>
      </c>
      <c r="AQ43" s="15">
        <v>3932.21</v>
      </c>
      <c r="AR43" s="15">
        <v>29567</v>
      </c>
      <c r="AS43" s="15">
        <v>0</v>
      </c>
      <c r="AT43" s="15">
        <v>0</v>
      </c>
      <c r="AU43" s="15">
        <v>0</v>
      </c>
      <c r="AV43" s="13">
        <v>17</v>
      </c>
      <c r="AW43" s="13" t="s">
        <v>319</v>
      </c>
      <c r="AX43" s="13" t="s">
        <v>343</v>
      </c>
      <c r="AY43" s="13" t="s">
        <v>319</v>
      </c>
      <c r="AZ43" s="13" t="s">
        <v>319</v>
      </c>
      <c r="BA43" s="13" t="s">
        <v>319</v>
      </c>
      <c r="BB43" s="13" t="s">
        <v>321</v>
      </c>
      <c r="BC43" s="13" t="s">
        <v>319</v>
      </c>
      <c r="BD43" s="13" t="s">
        <v>319</v>
      </c>
      <c r="BE43" s="15">
        <v>0</v>
      </c>
      <c r="BF43" s="13" t="s">
        <v>575</v>
      </c>
      <c r="BG43" s="13" t="s">
        <v>579</v>
      </c>
      <c r="BH43" s="23" t="s">
        <v>323</v>
      </c>
      <c r="BI43" s="14" t="s">
        <v>10</v>
      </c>
      <c r="BJ43" s="24">
        <v>45849</v>
      </c>
      <c r="BK43" s="12"/>
      <c r="BL43" s="14" t="s">
        <v>12</v>
      </c>
      <c r="BM43" s="26" t="s">
        <v>510</v>
      </c>
      <c r="BN43" s="27" t="s">
        <v>15</v>
      </c>
      <c r="BO43" s="12" t="s">
        <v>25</v>
      </c>
      <c r="BP43" s="12">
        <v>0</v>
      </c>
      <c r="BQ43" s="28"/>
      <c r="BR43" s="30" t="s">
        <v>334</v>
      </c>
    </row>
    <row r="44" spans="1:70" s="1" customFormat="1" ht="15" customHeight="1">
      <c r="A44" s="12">
        <v>40</v>
      </c>
      <c r="B44" s="13" t="s">
        <v>302</v>
      </c>
      <c r="C44" s="13" t="s">
        <v>130</v>
      </c>
      <c r="D44" s="13" t="s">
        <v>124</v>
      </c>
      <c r="E44" s="13" t="s">
        <v>303</v>
      </c>
      <c r="F44" s="13" t="s">
        <v>122</v>
      </c>
      <c r="G44" s="13" t="s">
        <v>120</v>
      </c>
      <c r="H44" s="13" t="s">
        <v>121</v>
      </c>
      <c r="I44" s="13">
        <v>205786</v>
      </c>
      <c r="J44" s="13" t="s">
        <v>304</v>
      </c>
      <c r="K44" s="13">
        <v>205786</v>
      </c>
      <c r="L44" s="13" t="s">
        <v>305</v>
      </c>
      <c r="M44" s="13" t="s">
        <v>306</v>
      </c>
      <c r="N44" s="13">
        <v>480221</v>
      </c>
      <c r="O44" s="13" t="s">
        <v>558</v>
      </c>
      <c r="P44" s="13">
        <v>767594</v>
      </c>
      <c r="Q44" s="13" t="s">
        <v>580</v>
      </c>
      <c r="R44" s="13" t="s">
        <v>308</v>
      </c>
      <c r="S44" s="13" t="s">
        <v>581</v>
      </c>
      <c r="T44" s="13" t="s">
        <v>581</v>
      </c>
      <c r="U44" s="13" t="s">
        <v>309</v>
      </c>
      <c r="V44" s="13" t="s">
        <v>561</v>
      </c>
      <c r="W44" s="13">
        <v>541</v>
      </c>
      <c r="X44" s="13" t="s">
        <v>311</v>
      </c>
      <c r="Y44" s="13">
        <v>354942659</v>
      </c>
      <c r="Z44" s="13" t="s">
        <v>582</v>
      </c>
      <c r="AA44" s="13" t="s">
        <v>583</v>
      </c>
      <c r="AB44" s="15">
        <v>42000</v>
      </c>
      <c r="AC44" s="13" t="s">
        <v>423</v>
      </c>
      <c r="AD44" s="13">
        <v>24</v>
      </c>
      <c r="AE44" s="13" t="s">
        <v>313</v>
      </c>
      <c r="AF44" s="13" t="s">
        <v>314</v>
      </c>
      <c r="AG44" s="13" t="s">
        <v>584</v>
      </c>
      <c r="AH44" s="13" t="s">
        <v>316</v>
      </c>
      <c r="AI44" s="13" t="s">
        <v>565</v>
      </c>
      <c r="AJ44" s="15">
        <v>2240</v>
      </c>
      <c r="AK44" s="15">
        <v>2240</v>
      </c>
      <c r="AL44" s="13" t="s">
        <v>426</v>
      </c>
      <c r="AM44" s="15">
        <v>16329.82</v>
      </c>
      <c r="AN44" s="15">
        <v>8310.18</v>
      </c>
      <c r="AO44" s="15">
        <v>24640</v>
      </c>
      <c r="AP44" s="15">
        <v>25670.18</v>
      </c>
      <c r="AQ44" s="15">
        <v>3942.82</v>
      </c>
      <c r="AR44" s="15">
        <v>29613</v>
      </c>
      <c r="AS44" s="15">
        <v>0</v>
      </c>
      <c r="AT44" s="15">
        <v>0</v>
      </c>
      <c r="AU44" s="15">
        <v>0</v>
      </c>
      <c r="AV44" s="13">
        <v>17</v>
      </c>
      <c r="AW44" s="13" t="s">
        <v>319</v>
      </c>
      <c r="AX44" s="13" t="s">
        <v>343</v>
      </c>
      <c r="AY44" s="13" t="s">
        <v>319</v>
      </c>
      <c r="AZ44" s="13" t="s">
        <v>319</v>
      </c>
      <c r="BA44" s="13" t="s">
        <v>319</v>
      </c>
      <c r="BB44" s="13" t="s">
        <v>321</v>
      </c>
      <c r="BC44" s="13" t="s">
        <v>319</v>
      </c>
      <c r="BD44" s="13" t="s">
        <v>319</v>
      </c>
      <c r="BE44" s="15">
        <v>0</v>
      </c>
      <c r="BF44" s="13" t="s">
        <v>581</v>
      </c>
      <c r="BG44" s="13" t="s">
        <v>585</v>
      </c>
      <c r="BH44" s="23" t="s">
        <v>323</v>
      </c>
      <c r="BI44" s="14" t="s">
        <v>10</v>
      </c>
      <c r="BJ44" s="24">
        <v>45849</v>
      </c>
      <c r="BK44" s="12"/>
      <c r="BL44" s="14" t="s">
        <v>12</v>
      </c>
      <c r="BM44" s="26" t="s">
        <v>510</v>
      </c>
      <c r="BN44" s="27" t="s">
        <v>15</v>
      </c>
      <c r="BO44" s="12" t="s">
        <v>25</v>
      </c>
      <c r="BP44" s="12">
        <v>0</v>
      </c>
      <c r="BQ44" s="28"/>
      <c r="BR44" s="30" t="s">
        <v>334</v>
      </c>
    </row>
    <row r="45" spans="1:70" s="1" customFormat="1" ht="15" customHeight="1">
      <c r="A45" s="12">
        <v>41</v>
      </c>
      <c r="B45" s="13" t="s">
        <v>302</v>
      </c>
      <c r="C45" s="13" t="s">
        <v>130</v>
      </c>
      <c r="D45" s="13" t="s">
        <v>124</v>
      </c>
      <c r="E45" s="13" t="s">
        <v>303</v>
      </c>
      <c r="F45" s="13" t="s">
        <v>122</v>
      </c>
      <c r="G45" s="13" t="s">
        <v>120</v>
      </c>
      <c r="H45" s="13" t="s">
        <v>121</v>
      </c>
      <c r="I45" s="13">
        <v>205786</v>
      </c>
      <c r="J45" s="13" t="s">
        <v>304</v>
      </c>
      <c r="K45" s="13">
        <v>205786</v>
      </c>
      <c r="L45" s="13" t="s">
        <v>305</v>
      </c>
      <c r="M45" s="13" t="s">
        <v>306</v>
      </c>
      <c r="N45" s="13">
        <v>480221</v>
      </c>
      <c r="O45" s="13" t="s">
        <v>558</v>
      </c>
      <c r="P45" s="13">
        <v>767594</v>
      </c>
      <c r="Q45" s="13" t="s">
        <v>580</v>
      </c>
      <c r="R45" s="13" t="s">
        <v>308</v>
      </c>
      <c r="S45" s="13" t="s">
        <v>586</v>
      </c>
      <c r="T45" s="13" t="s">
        <v>586</v>
      </c>
      <c r="U45" s="13" t="s">
        <v>309</v>
      </c>
      <c r="V45" s="13" t="s">
        <v>310</v>
      </c>
      <c r="W45" s="13">
        <v>541</v>
      </c>
      <c r="X45" s="13" t="s">
        <v>311</v>
      </c>
      <c r="Y45" s="13">
        <v>354942675</v>
      </c>
      <c r="Z45" s="13" t="s">
        <v>587</v>
      </c>
      <c r="AA45" s="13" t="s">
        <v>583</v>
      </c>
      <c r="AB45" s="15">
        <v>42000</v>
      </c>
      <c r="AC45" s="13" t="s">
        <v>423</v>
      </c>
      <c r="AD45" s="13">
        <v>24</v>
      </c>
      <c r="AE45" s="13" t="s">
        <v>313</v>
      </c>
      <c r="AF45" s="13" t="s">
        <v>314</v>
      </c>
      <c r="AG45" s="13" t="s">
        <v>584</v>
      </c>
      <c r="AH45" s="13" t="s">
        <v>316</v>
      </c>
      <c r="AI45" s="13" t="s">
        <v>565</v>
      </c>
      <c r="AJ45" s="15">
        <v>2240</v>
      </c>
      <c r="AK45" s="15">
        <v>2240</v>
      </c>
      <c r="AL45" s="13" t="s">
        <v>426</v>
      </c>
      <c r="AM45" s="15">
        <v>16329.82</v>
      </c>
      <c r="AN45" s="15">
        <v>8310.18</v>
      </c>
      <c r="AO45" s="15">
        <v>24640</v>
      </c>
      <c r="AP45" s="15">
        <v>25670.18</v>
      </c>
      <c r="AQ45" s="15">
        <v>3942.82</v>
      </c>
      <c r="AR45" s="15">
        <v>29613</v>
      </c>
      <c r="AS45" s="15">
        <v>0</v>
      </c>
      <c r="AT45" s="15">
        <v>0</v>
      </c>
      <c r="AU45" s="15">
        <v>0</v>
      </c>
      <c r="AV45" s="13">
        <v>17</v>
      </c>
      <c r="AW45" s="13" t="s">
        <v>319</v>
      </c>
      <c r="AX45" s="13" t="s">
        <v>343</v>
      </c>
      <c r="AY45" s="13" t="s">
        <v>319</v>
      </c>
      <c r="AZ45" s="13" t="s">
        <v>319</v>
      </c>
      <c r="BA45" s="13" t="s">
        <v>319</v>
      </c>
      <c r="BB45" s="13" t="s">
        <v>321</v>
      </c>
      <c r="BC45" s="13" t="s">
        <v>319</v>
      </c>
      <c r="BD45" s="13" t="s">
        <v>319</v>
      </c>
      <c r="BE45" s="15">
        <v>0</v>
      </c>
      <c r="BF45" s="13" t="s">
        <v>586</v>
      </c>
      <c r="BG45" s="13" t="s">
        <v>588</v>
      </c>
      <c r="BH45" s="23" t="s">
        <v>323</v>
      </c>
      <c r="BI45" s="14" t="s">
        <v>10</v>
      </c>
      <c r="BJ45" s="24">
        <v>45849</v>
      </c>
      <c r="BK45" s="12"/>
      <c r="BL45" s="14" t="s">
        <v>12</v>
      </c>
      <c r="BM45" s="26" t="s">
        <v>510</v>
      </c>
      <c r="BN45" s="27" t="s">
        <v>15</v>
      </c>
      <c r="BO45" s="12" t="s">
        <v>25</v>
      </c>
      <c r="BP45" s="12">
        <v>0</v>
      </c>
      <c r="BQ45" s="28"/>
      <c r="BR45" s="30" t="s">
        <v>334</v>
      </c>
    </row>
    <row r="46" spans="1:70" s="1" customFormat="1" ht="15" hidden="1" customHeight="1">
      <c r="A46" s="12">
        <v>42</v>
      </c>
      <c r="B46" s="13" t="s">
        <v>302</v>
      </c>
      <c r="C46" s="13" t="s">
        <v>130</v>
      </c>
      <c r="D46" s="13" t="s">
        <v>124</v>
      </c>
      <c r="E46" s="13" t="s">
        <v>303</v>
      </c>
      <c r="F46" s="13" t="s">
        <v>122</v>
      </c>
      <c r="G46" s="13" t="s">
        <v>120</v>
      </c>
      <c r="H46" s="13" t="s">
        <v>121</v>
      </c>
      <c r="I46" s="13">
        <v>205786</v>
      </c>
      <c r="J46" s="13" t="s">
        <v>304</v>
      </c>
      <c r="K46" s="13">
        <v>205786</v>
      </c>
      <c r="L46" s="13" t="s">
        <v>305</v>
      </c>
      <c r="M46" s="13" t="s">
        <v>306</v>
      </c>
      <c r="N46" s="13">
        <v>480221</v>
      </c>
      <c r="O46" s="13" t="s">
        <v>558</v>
      </c>
      <c r="P46" s="13">
        <v>767594</v>
      </c>
      <c r="Q46" s="13" t="s">
        <v>580</v>
      </c>
      <c r="R46" s="13" t="s">
        <v>308</v>
      </c>
      <c r="S46" s="13" t="s">
        <v>589</v>
      </c>
      <c r="T46" s="13" t="s">
        <v>589</v>
      </c>
      <c r="U46" s="13" t="s">
        <v>482</v>
      </c>
      <c r="V46" s="13" t="s">
        <v>310</v>
      </c>
      <c r="W46" s="13">
        <v>541</v>
      </c>
      <c r="X46" s="13" t="s">
        <v>311</v>
      </c>
      <c r="Y46" s="13">
        <v>354942676</v>
      </c>
      <c r="Z46" s="13" t="s">
        <v>590</v>
      </c>
      <c r="AA46" s="13" t="s">
        <v>583</v>
      </c>
      <c r="AB46" s="15">
        <v>42000</v>
      </c>
      <c r="AC46" s="13" t="s">
        <v>423</v>
      </c>
      <c r="AD46" s="13">
        <v>24</v>
      </c>
      <c r="AE46" s="13" t="s">
        <v>313</v>
      </c>
      <c r="AF46" s="13" t="s">
        <v>314</v>
      </c>
      <c r="AG46" s="13" t="s">
        <v>584</v>
      </c>
      <c r="AH46" s="13" t="s">
        <v>316</v>
      </c>
      <c r="AI46" s="13" t="s">
        <v>565</v>
      </c>
      <c r="AJ46" s="15">
        <v>2240</v>
      </c>
      <c r="AK46" s="15">
        <v>2240</v>
      </c>
      <c r="AL46" s="13" t="s">
        <v>426</v>
      </c>
      <c r="AM46" s="15">
        <v>16329.82</v>
      </c>
      <c r="AN46" s="15">
        <v>8310.18</v>
      </c>
      <c r="AO46" s="15">
        <v>24640</v>
      </c>
      <c r="AP46" s="15">
        <v>25670.18</v>
      </c>
      <c r="AQ46" s="15">
        <v>3942.82</v>
      </c>
      <c r="AR46" s="15">
        <v>29613</v>
      </c>
      <c r="AS46" s="15">
        <v>0</v>
      </c>
      <c r="AT46" s="15">
        <v>0</v>
      </c>
      <c r="AU46" s="15">
        <v>0</v>
      </c>
      <c r="AV46" s="13">
        <v>17</v>
      </c>
      <c r="AW46" s="13" t="s">
        <v>319</v>
      </c>
      <c r="AX46" s="13" t="s">
        <v>320</v>
      </c>
      <c r="AY46" s="13" t="s">
        <v>319</v>
      </c>
      <c r="AZ46" s="13" t="s">
        <v>319</v>
      </c>
      <c r="BA46" s="13" t="s">
        <v>319</v>
      </c>
      <c r="BB46" s="13" t="s">
        <v>321</v>
      </c>
      <c r="BC46" s="13" t="s">
        <v>319</v>
      </c>
      <c r="BD46" s="13" t="s">
        <v>319</v>
      </c>
      <c r="BE46" s="15">
        <v>0</v>
      </c>
      <c r="BF46" s="13" t="s">
        <v>589</v>
      </c>
      <c r="BG46" s="13" t="s">
        <v>591</v>
      </c>
      <c r="BH46" s="23" t="s">
        <v>323</v>
      </c>
      <c r="BI46" s="14" t="s">
        <v>10</v>
      </c>
      <c r="BJ46" s="24">
        <v>45850</v>
      </c>
      <c r="BK46" s="12"/>
      <c r="BL46" s="14" t="s">
        <v>20</v>
      </c>
      <c r="BM46" s="26" t="s">
        <v>21</v>
      </c>
      <c r="BN46" s="27" t="s">
        <v>23</v>
      </c>
      <c r="BO46" s="12" t="s">
        <v>33</v>
      </c>
      <c r="BP46" s="12">
        <v>0</v>
      </c>
      <c r="BQ46" s="28"/>
      <c r="BR46" s="30" t="s">
        <v>334</v>
      </c>
    </row>
    <row r="47" spans="1:70" s="1" customFormat="1" ht="15" hidden="1" customHeight="1">
      <c r="A47" s="12">
        <v>43</v>
      </c>
      <c r="B47" s="13" t="s">
        <v>302</v>
      </c>
      <c r="C47" s="13" t="s">
        <v>130</v>
      </c>
      <c r="D47" s="13" t="s">
        <v>124</v>
      </c>
      <c r="E47" s="13" t="s">
        <v>303</v>
      </c>
      <c r="F47" s="13" t="s">
        <v>122</v>
      </c>
      <c r="G47" s="13" t="s">
        <v>120</v>
      </c>
      <c r="H47" s="13" t="s">
        <v>121</v>
      </c>
      <c r="I47" s="13">
        <v>221145</v>
      </c>
      <c r="J47" s="13" t="s">
        <v>437</v>
      </c>
      <c r="K47" s="13">
        <v>221145</v>
      </c>
      <c r="L47" s="13" t="s">
        <v>305</v>
      </c>
      <c r="M47" s="13" t="s">
        <v>306</v>
      </c>
      <c r="N47" s="13">
        <v>485806</v>
      </c>
      <c r="O47" s="13" t="s">
        <v>592</v>
      </c>
      <c r="P47" s="13">
        <v>782325</v>
      </c>
      <c r="Q47" s="13" t="s">
        <v>593</v>
      </c>
      <c r="R47" s="13" t="s">
        <v>308</v>
      </c>
      <c r="S47" s="13" t="s">
        <v>594</v>
      </c>
      <c r="T47" s="13" t="s">
        <v>594</v>
      </c>
      <c r="U47" s="13" t="s">
        <v>347</v>
      </c>
      <c r="V47" s="13" t="s">
        <v>310</v>
      </c>
      <c r="W47" s="13">
        <v>541</v>
      </c>
      <c r="X47" s="13" t="s">
        <v>311</v>
      </c>
      <c r="Y47" s="13">
        <v>355261902</v>
      </c>
      <c r="Z47" s="13" t="s">
        <v>595</v>
      </c>
      <c r="AA47" s="13" t="s">
        <v>596</v>
      </c>
      <c r="AB47" s="15">
        <v>42000</v>
      </c>
      <c r="AC47" s="13" t="s">
        <v>516</v>
      </c>
      <c r="AD47" s="13">
        <v>24</v>
      </c>
      <c r="AE47" s="13" t="s">
        <v>313</v>
      </c>
      <c r="AF47" s="13" t="s">
        <v>314</v>
      </c>
      <c r="AG47" s="13" t="s">
        <v>597</v>
      </c>
      <c r="AH47" s="13" t="s">
        <v>316</v>
      </c>
      <c r="AI47" s="13" t="s">
        <v>533</v>
      </c>
      <c r="AJ47" s="15">
        <v>2240</v>
      </c>
      <c r="AK47" s="15">
        <v>2240</v>
      </c>
      <c r="AL47" s="13" t="s">
        <v>598</v>
      </c>
      <c r="AM47" s="15">
        <v>16896.18</v>
      </c>
      <c r="AN47" s="15">
        <v>7743.82</v>
      </c>
      <c r="AO47" s="15">
        <v>24640</v>
      </c>
      <c r="AP47" s="15">
        <v>25103.82</v>
      </c>
      <c r="AQ47" s="15">
        <v>3768.18</v>
      </c>
      <c r="AR47" s="15">
        <v>28872</v>
      </c>
      <c r="AS47" s="15">
        <v>0</v>
      </c>
      <c r="AT47" s="15">
        <v>0</v>
      </c>
      <c r="AU47" s="15">
        <v>0</v>
      </c>
      <c r="AV47" s="13">
        <v>17</v>
      </c>
      <c r="AW47" s="13" t="s">
        <v>319</v>
      </c>
      <c r="AX47" s="13" t="s">
        <v>343</v>
      </c>
      <c r="AY47" s="13" t="s">
        <v>319</v>
      </c>
      <c r="AZ47" s="13" t="s">
        <v>319</v>
      </c>
      <c r="BA47" s="13" t="s">
        <v>319</v>
      </c>
      <c r="BB47" s="13" t="s">
        <v>321</v>
      </c>
      <c r="BC47" s="13" t="s">
        <v>319</v>
      </c>
      <c r="BD47" s="13" t="s">
        <v>319</v>
      </c>
      <c r="BE47" s="15">
        <v>0</v>
      </c>
      <c r="BF47" s="13" t="s">
        <v>594</v>
      </c>
      <c r="BG47" s="13" t="s">
        <v>599</v>
      </c>
      <c r="BH47" s="23" t="s">
        <v>323</v>
      </c>
      <c r="BI47" s="14" t="s">
        <v>10</v>
      </c>
      <c r="BJ47" s="24">
        <v>45849</v>
      </c>
      <c r="BK47" s="12"/>
      <c r="BL47" s="14" t="s">
        <v>20</v>
      </c>
      <c r="BM47" s="26" t="s">
        <v>21</v>
      </c>
      <c r="BN47" s="27" t="s">
        <v>23</v>
      </c>
      <c r="BO47" s="12" t="s">
        <v>33</v>
      </c>
      <c r="BP47" s="12">
        <v>0</v>
      </c>
      <c r="BQ47" s="28"/>
      <c r="BR47" s="30" t="s">
        <v>367</v>
      </c>
    </row>
    <row r="48" spans="1:70" s="1" customFormat="1" ht="15" customHeight="1">
      <c r="A48" s="12">
        <v>44</v>
      </c>
      <c r="B48" s="13" t="s">
        <v>302</v>
      </c>
      <c r="C48" s="13" t="s">
        <v>130</v>
      </c>
      <c r="D48" s="13" t="s">
        <v>124</v>
      </c>
      <c r="E48" s="13" t="s">
        <v>303</v>
      </c>
      <c r="F48" s="13" t="s">
        <v>122</v>
      </c>
      <c r="G48" s="13" t="s">
        <v>120</v>
      </c>
      <c r="H48" s="13" t="s">
        <v>121</v>
      </c>
      <c r="I48" s="13">
        <v>221145</v>
      </c>
      <c r="J48" s="13" t="s">
        <v>437</v>
      </c>
      <c r="K48" s="13">
        <v>221145</v>
      </c>
      <c r="L48" s="13" t="s">
        <v>305</v>
      </c>
      <c r="M48" s="13" t="s">
        <v>306</v>
      </c>
      <c r="N48" s="13">
        <v>485806</v>
      </c>
      <c r="O48" s="13" t="s">
        <v>592</v>
      </c>
      <c r="P48" s="13">
        <v>769831</v>
      </c>
      <c r="Q48" s="13" t="s">
        <v>600</v>
      </c>
      <c r="R48" s="13" t="s">
        <v>308</v>
      </c>
      <c r="S48" s="13" t="s">
        <v>601</v>
      </c>
      <c r="T48" s="13" t="s">
        <v>601</v>
      </c>
      <c r="U48" s="13" t="s">
        <v>347</v>
      </c>
      <c r="V48" s="13" t="s">
        <v>310</v>
      </c>
      <c r="W48" s="13">
        <v>541</v>
      </c>
      <c r="X48" s="13" t="s">
        <v>311</v>
      </c>
      <c r="Y48" s="13">
        <v>355334083</v>
      </c>
      <c r="Z48" s="13" t="s">
        <v>602</v>
      </c>
      <c r="AA48" s="13" t="s">
        <v>603</v>
      </c>
      <c r="AB48" s="15">
        <v>42000</v>
      </c>
      <c r="AC48" s="13" t="s">
        <v>516</v>
      </c>
      <c r="AD48" s="13">
        <v>24</v>
      </c>
      <c r="AE48" s="13" t="s">
        <v>313</v>
      </c>
      <c r="AF48" s="13" t="s">
        <v>314</v>
      </c>
      <c r="AG48" s="13" t="s">
        <v>604</v>
      </c>
      <c r="AH48" s="13" t="s">
        <v>316</v>
      </c>
      <c r="AI48" s="13" t="s">
        <v>605</v>
      </c>
      <c r="AJ48" s="15">
        <v>2240</v>
      </c>
      <c r="AK48" s="15">
        <v>2240</v>
      </c>
      <c r="AL48" s="13" t="s">
        <v>382</v>
      </c>
      <c r="AM48" s="15">
        <v>14260.78</v>
      </c>
      <c r="AN48" s="15">
        <v>8139.22</v>
      </c>
      <c r="AO48" s="15">
        <v>22400</v>
      </c>
      <c r="AP48" s="15">
        <v>27739.22</v>
      </c>
      <c r="AQ48" s="15">
        <v>4641.78</v>
      </c>
      <c r="AR48" s="15">
        <v>32381</v>
      </c>
      <c r="AS48" s="15">
        <v>0</v>
      </c>
      <c r="AT48" s="15">
        <v>0</v>
      </c>
      <c r="AU48" s="15">
        <v>0</v>
      </c>
      <c r="AV48" s="13">
        <v>16</v>
      </c>
      <c r="AW48" s="13" t="s">
        <v>319</v>
      </c>
      <c r="AX48" s="13" t="s">
        <v>343</v>
      </c>
      <c r="AY48" s="13" t="s">
        <v>319</v>
      </c>
      <c r="AZ48" s="13" t="s">
        <v>319</v>
      </c>
      <c r="BA48" s="13" t="s">
        <v>319</v>
      </c>
      <c r="BB48" s="13" t="s">
        <v>321</v>
      </c>
      <c r="BC48" s="13" t="s">
        <v>319</v>
      </c>
      <c r="BD48" s="13" t="s">
        <v>319</v>
      </c>
      <c r="BE48" s="15">
        <v>0</v>
      </c>
      <c r="BF48" s="13" t="s">
        <v>601</v>
      </c>
      <c r="BG48" s="13" t="s">
        <v>606</v>
      </c>
      <c r="BH48" s="23" t="s">
        <v>323</v>
      </c>
      <c r="BI48" s="14" t="s">
        <v>10</v>
      </c>
      <c r="BJ48" s="24">
        <v>45850</v>
      </c>
      <c r="BK48" s="12"/>
      <c r="BL48" s="14" t="s">
        <v>12</v>
      </c>
      <c r="BM48" s="26" t="s">
        <v>13</v>
      </c>
      <c r="BN48" s="27" t="s">
        <v>15</v>
      </c>
      <c r="BO48" s="12" t="s">
        <v>25</v>
      </c>
      <c r="BP48" s="12">
        <v>0</v>
      </c>
      <c r="BQ48" s="28"/>
      <c r="BR48" s="30" t="s">
        <v>334</v>
      </c>
    </row>
    <row r="49" spans="1:70" s="1" customFormat="1" ht="15" customHeight="1">
      <c r="A49" s="12">
        <v>45</v>
      </c>
      <c r="B49" s="13" t="s">
        <v>302</v>
      </c>
      <c r="C49" s="13" t="s">
        <v>130</v>
      </c>
      <c r="D49" s="13" t="s">
        <v>124</v>
      </c>
      <c r="E49" s="13" t="s">
        <v>303</v>
      </c>
      <c r="F49" s="13" t="s">
        <v>122</v>
      </c>
      <c r="G49" s="13" t="s">
        <v>120</v>
      </c>
      <c r="H49" s="13" t="s">
        <v>121</v>
      </c>
      <c r="I49" s="13">
        <v>221145</v>
      </c>
      <c r="J49" s="13" t="s">
        <v>437</v>
      </c>
      <c r="K49" s="13">
        <v>221145</v>
      </c>
      <c r="L49" s="13" t="s">
        <v>305</v>
      </c>
      <c r="M49" s="13" t="s">
        <v>306</v>
      </c>
      <c r="N49" s="13">
        <v>485806</v>
      </c>
      <c r="O49" s="13" t="s">
        <v>592</v>
      </c>
      <c r="P49" s="13">
        <v>769831</v>
      </c>
      <c r="Q49" s="13" t="s">
        <v>600</v>
      </c>
      <c r="R49" s="13" t="s">
        <v>308</v>
      </c>
      <c r="S49" s="13" t="s">
        <v>607</v>
      </c>
      <c r="T49" s="13" t="s">
        <v>607</v>
      </c>
      <c r="U49" s="13" t="s">
        <v>347</v>
      </c>
      <c r="V49" s="13" t="s">
        <v>310</v>
      </c>
      <c r="W49" s="13">
        <v>541</v>
      </c>
      <c r="X49" s="13" t="s">
        <v>311</v>
      </c>
      <c r="Y49" s="13">
        <v>355334084</v>
      </c>
      <c r="Z49" s="13" t="s">
        <v>608</v>
      </c>
      <c r="AA49" s="13" t="s">
        <v>603</v>
      </c>
      <c r="AB49" s="15">
        <v>42000</v>
      </c>
      <c r="AC49" s="13" t="s">
        <v>516</v>
      </c>
      <c r="AD49" s="13">
        <v>24</v>
      </c>
      <c r="AE49" s="13" t="s">
        <v>313</v>
      </c>
      <c r="AF49" s="13" t="s">
        <v>314</v>
      </c>
      <c r="AG49" s="13" t="s">
        <v>604</v>
      </c>
      <c r="AH49" s="13" t="s">
        <v>316</v>
      </c>
      <c r="AI49" s="13" t="s">
        <v>605</v>
      </c>
      <c r="AJ49" s="15">
        <v>2240</v>
      </c>
      <c r="AK49" s="15">
        <v>2240</v>
      </c>
      <c r="AL49" s="13" t="s">
        <v>519</v>
      </c>
      <c r="AM49" s="15">
        <v>14260.78</v>
      </c>
      <c r="AN49" s="15">
        <v>8139.22</v>
      </c>
      <c r="AO49" s="15">
        <v>22400</v>
      </c>
      <c r="AP49" s="15">
        <v>27739.22</v>
      </c>
      <c r="AQ49" s="15">
        <v>4641.78</v>
      </c>
      <c r="AR49" s="15">
        <v>32381</v>
      </c>
      <c r="AS49" s="15">
        <v>0</v>
      </c>
      <c r="AT49" s="15">
        <v>0</v>
      </c>
      <c r="AU49" s="15">
        <v>0</v>
      </c>
      <c r="AV49" s="13">
        <v>16</v>
      </c>
      <c r="AW49" s="13" t="s">
        <v>319</v>
      </c>
      <c r="AX49" s="13" t="s">
        <v>343</v>
      </c>
      <c r="AY49" s="13" t="s">
        <v>319</v>
      </c>
      <c r="AZ49" s="13" t="s">
        <v>319</v>
      </c>
      <c r="BA49" s="13" t="s">
        <v>319</v>
      </c>
      <c r="BB49" s="13" t="s">
        <v>321</v>
      </c>
      <c r="BC49" s="13" t="s">
        <v>319</v>
      </c>
      <c r="BD49" s="13" t="s">
        <v>319</v>
      </c>
      <c r="BE49" s="15">
        <v>0</v>
      </c>
      <c r="BF49" s="13" t="s">
        <v>607</v>
      </c>
      <c r="BG49" s="13" t="s">
        <v>609</v>
      </c>
      <c r="BH49" s="23" t="s">
        <v>323</v>
      </c>
      <c r="BI49" s="14" t="s">
        <v>10</v>
      </c>
      <c r="BJ49" s="24">
        <v>45850</v>
      </c>
      <c r="BK49" s="12"/>
      <c r="BL49" s="14" t="s">
        <v>12</v>
      </c>
      <c r="BM49" s="26" t="s">
        <v>13</v>
      </c>
      <c r="BN49" s="27" t="s">
        <v>15</v>
      </c>
      <c r="BO49" s="12" t="s">
        <v>25</v>
      </c>
      <c r="BP49" s="12">
        <v>0</v>
      </c>
      <c r="BQ49" s="28"/>
      <c r="BR49" s="30" t="s">
        <v>334</v>
      </c>
    </row>
    <row r="50" spans="1:70" s="1" customFormat="1" ht="15" customHeight="1">
      <c r="A50" s="12">
        <v>46</v>
      </c>
      <c r="B50" s="13" t="s">
        <v>302</v>
      </c>
      <c r="C50" s="13" t="s">
        <v>130</v>
      </c>
      <c r="D50" s="13" t="s">
        <v>124</v>
      </c>
      <c r="E50" s="13" t="s">
        <v>303</v>
      </c>
      <c r="F50" s="13" t="s">
        <v>122</v>
      </c>
      <c r="G50" s="13" t="s">
        <v>120</v>
      </c>
      <c r="H50" s="13" t="s">
        <v>121</v>
      </c>
      <c r="I50" s="13">
        <v>221145</v>
      </c>
      <c r="J50" s="13" t="s">
        <v>437</v>
      </c>
      <c r="K50" s="13">
        <v>221145</v>
      </c>
      <c r="L50" s="13" t="s">
        <v>305</v>
      </c>
      <c r="M50" s="13" t="s">
        <v>306</v>
      </c>
      <c r="N50" s="13">
        <v>485806</v>
      </c>
      <c r="O50" s="13" t="s">
        <v>592</v>
      </c>
      <c r="P50" s="13">
        <v>769831</v>
      </c>
      <c r="Q50" s="13" t="s">
        <v>600</v>
      </c>
      <c r="R50" s="13" t="s">
        <v>308</v>
      </c>
      <c r="S50" s="13" t="s">
        <v>610</v>
      </c>
      <c r="T50" s="13" t="s">
        <v>610</v>
      </c>
      <c r="U50" s="13" t="s">
        <v>347</v>
      </c>
      <c r="V50" s="13" t="s">
        <v>310</v>
      </c>
      <c r="W50" s="13">
        <v>541</v>
      </c>
      <c r="X50" s="13" t="s">
        <v>311</v>
      </c>
      <c r="Y50" s="13">
        <v>355334228</v>
      </c>
      <c r="Z50" s="13" t="s">
        <v>611</v>
      </c>
      <c r="AA50" s="13" t="s">
        <v>603</v>
      </c>
      <c r="AB50" s="15">
        <v>42000</v>
      </c>
      <c r="AC50" s="13" t="s">
        <v>516</v>
      </c>
      <c r="AD50" s="13">
        <v>24</v>
      </c>
      <c r="AE50" s="13" t="s">
        <v>313</v>
      </c>
      <c r="AF50" s="13" t="s">
        <v>314</v>
      </c>
      <c r="AG50" s="13" t="s">
        <v>604</v>
      </c>
      <c r="AH50" s="13" t="s">
        <v>316</v>
      </c>
      <c r="AI50" s="13" t="s">
        <v>605</v>
      </c>
      <c r="AJ50" s="15">
        <v>2240</v>
      </c>
      <c r="AK50" s="15">
        <v>2240</v>
      </c>
      <c r="AL50" s="13" t="s">
        <v>519</v>
      </c>
      <c r="AM50" s="15">
        <v>14260.78</v>
      </c>
      <c r="AN50" s="15">
        <v>8139.22</v>
      </c>
      <c r="AO50" s="15">
        <v>22400</v>
      </c>
      <c r="AP50" s="15">
        <v>27739.22</v>
      </c>
      <c r="AQ50" s="15">
        <v>4641.78</v>
      </c>
      <c r="AR50" s="15">
        <v>32381</v>
      </c>
      <c r="AS50" s="15">
        <v>0</v>
      </c>
      <c r="AT50" s="15">
        <v>0</v>
      </c>
      <c r="AU50" s="15">
        <v>0</v>
      </c>
      <c r="AV50" s="13">
        <v>16</v>
      </c>
      <c r="AW50" s="13" t="s">
        <v>319</v>
      </c>
      <c r="AX50" s="13" t="s">
        <v>343</v>
      </c>
      <c r="AY50" s="13" t="s">
        <v>319</v>
      </c>
      <c r="AZ50" s="13" t="s">
        <v>319</v>
      </c>
      <c r="BA50" s="13" t="s">
        <v>319</v>
      </c>
      <c r="BB50" s="13" t="s">
        <v>321</v>
      </c>
      <c r="BC50" s="13" t="s">
        <v>319</v>
      </c>
      <c r="BD50" s="13" t="s">
        <v>319</v>
      </c>
      <c r="BE50" s="15">
        <v>0</v>
      </c>
      <c r="BF50" s="13" t="s">
        <v>610</v>
      </c>
      <c r="BG50" s="13" t="s">
        <v>612</v>
      </c>
      <c r="BH50" s="23" t="s">
        <v>323</v>
      </c>
      <c r="BI50" s="14" t="s">
        <v>10</v>
      </c>
      <c r="BJ50" s="24">
        <v>45850</v>
      </c>
      <c r="BK50" s="12"/>
      <c r="BL50" s="14" t="s">
        <v>12</v>
      </c>
      <c r="BM50" s="26" t="s">
        <v>13</v>
      </c>
      <c r="BN50" s="27" t="s">
        <v>15</v>
      </c>
      <c r="BO50" s="12" t="s">
        <v>25</v>
      </c>
      <c r="BP50" s="12">
        <v>0</v>
      </c>
      <c r="BQ50" s="28"/>
      <c r="BR50" s="30" t="s">
        <v>334</v>
      </c>
    </row>
    <row r="51" spans="1:70" s="1" customFormat="1" ht="15" customHeight="1">
      <c r="A51" s="12">
        <v>47</v>
      </c>
      <c r="B51" s="13" t="s">
        <v>302</v>
      </c>
      <c r="C51" s="13" t="s">
        <v>130</v>
      </c>
      <c r="D51" s="13" t="s">
        <v>124</v>
      </c>
      <c r="E51" s="13" t="s">
        <v>303</v>
      </c>
      <c r="F51" s="13" t="s">
        <v>122</v>
      </c>
      <c r="G51" s="13" t="s">
        <v>120</v>
      </c>
      <c r="H51" s="13" t="s">
        <v>121</v>
      </c>
      <c r="I51" s="13">
        <v>221145</v>
      </c>
      <c r="J51" s="13" t="s">
        <v>437</v>
      </c>
      <c r="K51" s="13">
        <v>221145</v>
      </c>
      <c r="L51" s="13" t="s">
        <v>305</v>
      </c>
      <c r="M51" s="13" t="s">
        <v>306</v>
      </c>
      <c r="N51" s="13">
        <v>485806</v>
      </c>
      <c r="O51" s="13" t="s">
        <v>592</v>
      </c>
      <c r="P51" s="13">
        <v>793863</v>
      </c>
      <c r="Q51" s="13" t="s">
        <v>613</v>
      </c>
      <c r="R51" s="13" t="s">
        <v>308</v>
      </c>
      <c r="S51" s="13" t="s">
        <v>614</v>
      </c>
      <c r="T51" s="13" t="s">
        <v>614</v>
      </c>
      <c r="U51" s="13" t="s">
        <v>347</v>
      </c>
      <c r="V51" s="13" t="s">
        <v>310</v>
      </c>
      <c r="W51" s="13">
        <v>541</v>
      </c>
      <c r="X51" s="13" t="s">
        <v>311</v>
      </c>
      <c r="Y51" s="13">
        <v>355432000</v>
      </c>
      <c r="Z51" s="13" t="s">
        <v>404</v>
      </c>
      <c r="AA51" s="13" t="s">
        <v>615</v>
      </c>
      <c r="AB51" s="15">
        <v>42000</v>
      </c>
      <c r="AC51" s="13" t="s">
        <v>516</v>
      </c>
      <c r="AD51" s="13">
        <v>24</v>
      </c>
      <c r="AE51" s="13" t="s">
        <v>313</v>
      </c>
      <c r="AF51" s="13" t="s">
        <v>314</v>
      </c>
      <c r="AG51" s="13" t="s">
        <v>616</v>
      </c>
      <c r="AH51" s="13" t="s">
        <v>316</v>
      </c>
      <c r="AI51" s="13" t="s">
        <v>605</v>
      </c>
      <c r="AJ51" s="15">
        <v>2240</v>
      </c>
      <c r="AK51" s="15">
        <v>2240</v>
      </c>
      <c r="AL51" s="13" t="s">
        <v>519</v>
      </c>
      <c r="AM51" s="15">
        <v>14503.42</v>
      </c>
      <c r="AN51" s="15">
        <v>7896.58</v>
      </c>
      <c r="AO51" s="15">
        <v>22400</v>
      </c>
      <c r="AP51" s="15">
        <v>27496.58</v>
      </c>
      <c r="AQ51" s="15">
        <v>4560.42</v>
      </c>
      <c r="AR51" s="15">
        <v>32057</v>
      </c>
      <c r="AS51" s="15">
        <v>0</v>
      </c>
      <c r="AT51" s="15">
        <v>0</v>
      </c>
      <c r="AU51" s="15">
        <v>0</v>
      </c>
      <c r="AV51" s="13">
        <v>16</v>
      </c>
      <c r="AW51" s="13" t="s">
        <v>319</v>
      </c>
      <c r="AX51" s="13" t="s">
        <v>343</v>
      </c>
      <c r="AY51" s="13" t="s">
        <v>319</v>
      </c>
      <c r="AZ51" s="13" t="s">
        <v>319</v>
      </c>
      <c r="BA51" s="13" t="s">
        <v>319</v>
      </c>
      <c r="BB51" s="13" t="s">
        <v>321</v>
      </c>
      <c r="BC51" s="13" t="s">
        <v>319</v>
      </c>
      <c r="BD51" s="13" t="s">
        <v>319</v>
      </c>
      <c r="BE51" s="15">
        <v>0</v>
      </c>
      <c r="BF51" s="13" t="s">
        <v>614</v>
      </c>
      <c r="BG51" s="13" t="s">
        <v>617</v>
      </c>
      <c r="BH51" s="23" t="s">
        <v>323</v>
      </c>
      <c r="BI51" s="14" t="s">
        <v>10</v>
      </c>
      <c r="BJ51" s="24">
        <v>45850</v>
      </c>
      <c r="BK51" s="12"/>
      <c r="BL51" s="14" t="s">
        <v>12</v>
      </c>
      <c r="BM51" s="26" t="s">
        <v>13</v>
      </c>
      <c r="BN51" s="27" t="s">
        <v>15</v>
      </c>
      <c r="BO51" s="12" t="s">
        <v>25</v>
      </c>
      <c r="BP51" s="12">
        <v>0</v>
      </c>
      <c r="BQ51" s="28"/>
      <c r="BR51" s="30" t="s">
        <v>334</v>
      </c>
    </row>
    <row r="52" spans="1:70" s="1" customFormat="1" ht="15" hidden="1" customHeight="1">
      <c r="A52" s="12">
        <v>48</v>
      </c>
      <c r="B52" s="13" t="s">
        <v>302</v>
      </c>
      <c r="C52" s="13" t="s">
        <v>130</v>
      </c>
      <c r="D52" s="13" t="s">
        <v>124</v>
      </c>
      <c r="E52" s="13" t="s">
        <v>303</v>
      </c>
      <c r="F52" s="13" t="s">
        <v>122</v>
      </c>
      <c r="G52" s="13" t="s">
        <v>120</v>
      </c>
      <c r="H52" s="13" t="s">
        <v>121</v>
      </c>
      <c r="I52" s="13">
        <v>205786</v>
      </c>
      <c r="J52" s="13" t="s">
        <v>304</v>
      </c>
      <c r="K52" s="13">
        <v>205786</v>
      </c>
      <c r="L52" s="13" t="s">
        <v>305</v>
      </c>
      <c r="M52" s="13" t="s">
        <v>306</v>
      </c>
      <c r="N52" s="13">
        <v>403052</v>
      </c>
      <c r="O52" s="13" t="s">
        <v>205</v>
      </c>
      <c r="P52" s="13">
        <v>810710</v>
      </c>
      <c r="Q52" s="13" t="s">
        <v>618</v>
      </c>
      <c r="R52" s="13" t="s">
        <v>308</v>
      </c>
      <c r="S52" s="13" t="s">
        <v>619</v>
      </c>
      <c r="T52" s="13" t="s">
        <v>619</v>
      </c>
      <c r="U52" s="13" t="s">
        <v>309</v>
      </c>
      <c r="V52" s="13" t="s">
        <v>310</v>
      </c>
      <c r="W52" s="13">
        <v>541</v>
      </c>
      <c r="X52" s="13" t="s">
        <v>311</v>
      </c>
      <c r="Y52" s="13">
        <v>355780139</v>
      </c>
      <c r="Z52" s="13" t="s">
        <v>620</v>
      </c>
      <c r="AA52" s="13" t="s">
        <v>621</v>
      </c>
      <c r="AB52" s="15">
        <v>42000</v>
      </c>
      <c r="AC52" s="13" t="s">
        <v>312</v>
      </c>
      <c r="AD52" s="13">
        <v>24</v>
      </c>
      <c r="AE52" s="13" t="s">
        <v>313</v>
      </c>
      <c r="AF52" s="13" t="s">
        <v>314</v>
      </c>
      <c r="AG52" s="13" t="s">
        <v>622</v>
      </c>
      <c r="AH52" s="13" t="s">
        <v>316</v>
      </c>
      <c r="AI52" s="13" t="s">
        <v>317</v>
      </c>
      <c r="AJ52" s="15">
        <v>2240</v>
      </c>
      <c r="AK52" s="15">
        <v>2240</v>
      </c>
      <c r="AL52" s="13" t="s">
        <v>331</v>
      </c>
      <c r="AM52" s="15">
        <v>14988.67</v>
      </c>
      <c r="AN52" s="15">
        <v>7411.33</v>
      </c>
      <c r="AO52" s="15">
        <v>22400</v>
      </c>
      <c r="AP52" s="15">
        <v>27011.33</v>
      </c>
      <c r="AQ52" s="15">
        <v>4398.67</v>
      </c>
      <c r="AR52" s="15">
        <v>31410</v>
      </c>
      <c r="AS52" s="15">
        <v>0</v>
      </c>
      <c r="AT52" s="15">
        <v>0</v>
      </c>
      <c r="AU52" s="15">
        <v>0</v>
      </c>
      <c r="AV52" s="13">
        <v>16</v>
      </c>
      <c r="AW52" s="13" t="s">
        <v>319</v>
      </c>
      <c r="AX52" s="13" t="s">
        <v>399</v>
      </c>
      <c r="AY52" s="13" t="s">
        <v>319</v>
      </c>
      <c r="AZ52" s="13" t="s">
        <v>319</v>
      </c>
      <c r="BA52" s="13" t="s">
        <v>319</v>
      </c>
      <c r="BB52" s="13" t="s">
        <v>321</v>
      </c>
      <c r="BC52" s="13" t="s">
        <v>319</v>
      </c>
      <c r="BD52" s="13" t="s">
        <v>319</v>
      </c>
      <c r="BE52" s="15">
        <v>0</v>
      </c>
      <c r="BF52" s="13" t="s">
        <v>619</v>
      </c>
      <c r="BG52" s="13" t="s">
        <v>623</v>
      </c>
      <c r="BH52" s="23" t="s">
        <v>323</v>
      </c>
      <c r="BI52" s="14" t="s">
        <v>10</v>
      </c>
      <c r="BJ52" s="24">
        <v>45850</v>
      </c>
      <c r="BK52" s="12"/>
      <c r="BL52" s="14" t="s">
        <v>20</v>
      </c>
      <c r="BM52" s="26" t="s">
        <v>21</v>
      </c>
      <c r="BN52" s="27" t="s">
        <v>23</v>
      </c>
      <c r="BO52" s="12" t="s">
        <v>33</v>
      </c>
      <c r="BP52" s="12">
        <v>0</v>
      </c>
      <c r="BQ52" s="28"/>
      <c r="BR52" s="30" t="s">
        <v>334</v>
      </c>
    </row>
    <row r="53" spans="1:70" s="1" customFormat="1" ht="15" customHeight="1">
      <c r="A53" s="12">
        <v>49</v>
      </c>
      <c r="B53" s="13" t="s">
        <v>302</v>
      </c>
      <c r="C53" s="13" t="s">
        <v>130</v>
      </c>
      <c r="D53" s="13" t="s">
        <v>124</v>
      </c>
      <c r="E53" s="13" t="s">
        <v>303</v>
      </c>
      <c r="F53" s="13" t="s">
        <v>122</v>
      </c>
      <c r="G53" s="13" t="s">
        <v>120</v>
      </c>
      <c r="H53" s="13" t="s">
        <v>121</v>
      </c>
      <c r="I53" s="13">
        <v>221145</v>
      </c>
      <c r="J53" s="13" t="s">
        <v>437</v>
      </c>
      <c r="K53" s="13">
        <v>221145</v>
      </c>
      <c r="L53" s="13" t="s">
        <v>305</v>
      </c>
      <c r="M53" s="13" t="s">
        <v>306</v>
      </c>
      <c r="N53" s="13">
        <v>479805</v>
      </c>
      <c r="O53" s="13" t="s">
        <v>511</v>
      </c>
      <c r="P53" s="13">
        <v>762552</v>
      </c>
      <c r="Q53" s="13" t="s">
        <v>512</v>
      </c>
      <c r="R53" s="13" t="s">
        <v>308</v>
      </c>
      <c r="S53" s="13" t="s">
        <v>624</v>
      </c>
      <c r="T53" s="13" t="s">
        <v>624</v>
      </c>
      <c r="U53" s="13" t="s">
        <v>347</v>
      </c>
      <c r="V53" s="13" t="s">
        <v>310</v>
      </c>
      <c r="W53" s="13">
        <v>541</v>
      </c>
      <c r="X53" s="13" t="s">
        <v>311</v>
      </c>
      <c r="Y53" s="13">
        <v>355966989</v>
      </c>
      <c r="Z53" s="13" t="s">
        <v>625</v>
      </c>
      <c r="AA53" s="13" t="s">
        <v>626</v>
      </c>
      <c r="AB53" s="15">
        <v>32000</v>
      </c>
      <c r="AC53" s="13" t="s">
        <v>516</v>
      </c>
      <c r="AD53" s="13">
        <v>24</v>
      </c>
      <c r="AE53" s="13" t="s">
        <v>313</v>
      </c>
      <c r="AF53" s="13" t="s">
        <v>314</v>
      </c>
      <c r="AG53" s="13" t="s">
        <v>627</v>
      </c>
      <c r="AH53" s="13" t="s">
        <v>316</v>
      </c>
      <c r="AI53" s="13" t="s">
        <v>628</v>
      </c>
      <c r="AJ53" s="15">
        <v>1710</v>
      </c>
      <c r="AK53" s="15">
        <v>1710</v>
      </c>
      <c r="AL53" s="13" t="s">
        <v>519</v>
      </c>
      <c r="AM53" s="15">
        <v>10136.719999999999</v>
      </c>
      <c r="AN53" s="15">
        <v>5253.28</v>
      </c>
      <c r="AO53" s="15">
        <v>15390</v>
      </c>
      <c r="AP53" s="15">
        <v>21863.279999999999</v>
      </c>
      <c r="AQ53" s="15">
        <v>3808.72</v>
      </c>
      <c r="AR53" s="15">
        <v>25672</v>
      </c>
      <c r="AS53" s="15">
        <v>0</v>
      </c>
      <c r="AT53" s="15">
        <v>0</v>
      </c>
      <c r="AU53" s="15">
        <v>0</v>
      </c>
      <c r="AV53" s="13">
        <v>15</v>
      </c>
      <c r="AW53" s="13" t="s">
        <v>319</v>
      </c>
      <c r="AX53" s="13" t="s">
        <v>343</v>
      </c>
      <c r="AY53" s="13" t="s">
        <v>319</v>
      </c>
      <c r="AZ53" s="13" t="s">
        <v>319</v>
      </c>
      <c r="BA53" s="13" t="s">
        <v>319</v>
      </c>
      <c r="BB53" s="13" t="s">
        <v>321</v>
      </c>
      <c r="BC53" s="13" t="s">
        <v>319</v>
      </c>
      <c r="BD53" s="13" t="s">
        <v>319</v>
      </c>
      <c r="BE53" s="15">
        <v>0</v>
      </c>
      <c r="BF53" s="13" t="s">
        <v>624</v>
      </c>
      <c r="BG53" s="13" t="s">
        <v>629</v>
      </c>
      <c r="BH53" s="23" t="s">
        <v>323</v>
      </c>
      <c r="BI53" s="14" t="s">
        <v>10</v>
      </c>
      <c r="BJ53" s="24">
        <v>45850</v>
      </c>
      <c r="BK53" s="12"/>
      <c r="BL53" s="14" t="s">
        <v>12</v>
      </c>
      <c r="BM53" s="26" t="s">
        <v>13</v>
      </c>
      <c r="BN53" s="27" t="s">
        <v>15</v>
      </c>
      <c r="BO53" s="12" t="s">
        <v>25</v>
      </c>
      <c r="BP53" s="12">
        <v>0</v>
      </c>
      <c r="BQ53" s="28"/>
      <c r="BR53" s="30" t="s">
        <v>334</v>
      </c>
    </row>
    <row r="54" spans="1:70" s="1" customFormat="1" ht="15" customHeight="1">
      <c r="A54" s="12">
        <v>50</v>
      </c>
      <c r="B54" s="13" t="s">
        <v>302</v>
      </c>
      <c r="C54" s="13" t="s">
        <v>130</v>
      </c>
      <c r="D54" s="13" t="s">
        <v>124</v>
      </c>
      <c r="E54" s="13" t="s">
        <v>303</v>
      </c>
      <c r="F54" s="13" t="s">
        <v>122</v>
      </c>
      <c r="G54" s="13" t="s">
        <v>120</v>
      </c>
      <c r="H54" s="13" t="s">
        <v>121</v>
      </c>
      <c r="I54" s="13">
        <v>221145</v>
      </c>
      <c r="J54" s="13" t="s">
        <v>437</v>
      </c>
      <c r="K54" s="13">
        <v>221145</v>
      </c>
      <c r="L54" s="13" t="s">
        <v>305</v>
      </c>
      <c r="M54" s="13" t="s">
        <v>306</v>
      </c>
      <c r="N54" s="13">
        <v>499471</v>
      </c>
      <c r="O54" s="13" t="s">
        <v>630</v>
      </c>
      <c r="P54" s="13">
        <v>821827</v>
      </c>
      <c r="Q54" s="13" t="s">
        <v>631</v>
      </c>
      <c r="R54" s="13" t="s">
        <v>308</v>
      </c>
      <c r="S54" s="13" t="s">
        <v>632</v>
      </c>
      <c r="T54" s="13" t="s">
        <v>632</v>
      </c>
      <c r="U54" s="13" t="s">
        <v>347</v>
      </c>
      <c r="V54" s="13" t="s">
        <v>310</v>
      </c>
      <c r="W54" s="13">
        <v>541</v>
      </c>
      <c r="X54" s="13" t="s">
        <v>311</v>
      </c>
      <c r="Y54" s="13">
        <v>356048035</v>
      </c>
      <c r="Z54" s="13" t="s">
        <v>633</v>
      </c>
      <c r="AA54" s="13" t="s">
        <v>634</v>
      </c>
      <c r="AB54" s="15">
        <v>42000</v>
      </c>
      <c r="AC54" s="13" t="s">
        <v>423</v>
      </c>
      <c r="AD54" s="13">
        <v>24</v>
      </c>
      <c r="AE54" s="13" t="s">
        <v>313</v>
      </c>
      <c r="AF54" s="13" t="s">
        <v>314</v>
      </c>
      <c r="AG54" s="13" t="s">
        <v>635</v>
      </c>
      <c r="AH54" s="13" t="s">
        <v>316</v>
      </c>
      <c r="AI54" s="13" t="s">
        <v>636</v>
      </c>
      <c r="AJ54" s="15">
        <v>2240</v>
      </c>
      <c r="AK54" s="15">
        <v>2240</v>
      </c>
      <c r="AL54" s="13" t="s">
        <v>598</v>
      </c>
      <c r="AM54" s="15">
        <v>13023.83</v>
      </c>
      <c r="AN54" s="15">
        <v>7136.17</v>
      </c>
      <c r="AO54" s="15">
        <v>20160</v>
      </c>
      <c r="AP54" s="15">
        <v>28976.17</v>
      </c>
      <c r="AQ54" s="15">
        <v>5109.83</v>
      </c>
      <c r="AR54" s="15">
        <v>34086</v>
      </c>
      <c r="AS54" s="15">
        <v>0</v>
      </c>
      <c r="AT54" s="15">
        <v>0</v>
      </c>
      <c r="AU54" s="15">
        <v>0</v>
      </c>
      <c r="AV54" s="13">
        <v>15</v>
      </c>
      <c r="AW54" s="13" t="s">
        <v>319</v>
      </c>
      <c r="AX54" s="13" t="s">
        <v>343</v>
      </c>
      <c r="AY54" s="13" t="s">
        <v>319</v>
      </c>
      <c r="AZ54" s="13" t="s">
        <v>319</v>
      </c>
      <c r="BA54" s="13" t="s">
        <v>319</v>
      </c>
      <c r="BB54" s="13" t="s">
        <v>321</v>
      </c>
      <c r="BC54" s="13" t="s">
        <v>319</v>
      </c>
      <c r="BD54" s="13" t="s">
        <v>319</v>
      </c>
      <c r="BE54" s="15">
        <v>0</v>
      </c>
      <c r="BF54" s="13" t="s">
        <v>632</v>
      </c>
      <c r="BG54" s="13" t="s">
        <v>637</v>
      </c>
      <c r="BH54" s="23" t="s">
        <v>323</v>
      </c>
      <c r="BI54" s="14" t="s">
        <v>10</v>
      </c>
      <c r="BJ54" s="24">
        <v>45850</v>
      </c>
      <c r="BK54" s="12"/>
      <c r="BL54" s="14" t="s">
        <v>12</v>
      </c>
      <c r="BM54" s="26" t="s">
        <v>13</v>
      </c>
      <c r="BN54" s="27" t="s">
        <v>15</v>
      </c>
      <c r="BO54" s="12" t="s">
        <v>25</v>
      </c>
      <c r="BP54" s="12">
        <v>0</v>
      </c>
      <c r="BQ54" s="28"/>
      <c r="BR54" s="30" t="s">
        <v>334</v>
      </c>
    </row>
    <row r="55" spans="1:70" s="1" customFormat="1" ht="15" hidden="1" customHeight="1">
      <c r="A55" s="12">
        <v>51</v>
      </c>
      <c r="B55" s="13" t="s">
        <v>302</v>
      </c>
      <c r="C55" s="13" t="s">
        <v>130</v>
      </c>
      <c r="D55" s="13" t="s">
        <v>124</v>
      </c>
      <c r="E55" s="13" t="s">
        <v>303</v>
      </c>
      <c r="F55" s="13" t="s">
        <v>122</v>
      </c>
      <c r="G55" s="13" t="s">
        <v>120</v>
      </c>
      <c r="H55" s="13" t="s">
        <v>121</v>
      </c>
      <c r="I55" s="13">
        <v>221145</v>
      </c>
      <c r="J55" s="13" t="s">
        <v>437</v>
      </c>
      <c r="K55" s="13">
        <v>221145</v>
      </c>
      <c r="L55" s="13" t="s">
        <v>305</v>
      </c>
      <c r="M55" s="13" t="s">
        <v>306</v>
      </c>
      <c r="N55" s="13">
        <v>499471</v>
      </c>
      <c r="O55" s="13" t="s">
        <v>630</v>
      </c>
      <c r="P55" s="13">
        <v>821827</v>
      </c>
      <c r="Q55" s="13" t="s">
        <v>631</v>
      </c>
      <c r="R55" s="13" t="s">
        <v>308</v>
      </c>
      <c r="S55" s="13" t="s">
        <v>638</v>
      </c>
      <c r="T55" s="13" t="s">
        <v>638</v>
      </c>
      <c r="U55" s="13" t="s">
        <v>347</v>
      </c>
      <c r="V55" s="13" t="s">
        <v>310</v>
      </c>
      <c r="W55" s="13">
        <v>541</v>
      </c>
      <c r="X55" s="13" t="s">
        <v>311</v>
      </c>
      <c r="Y55" s="13">
        <v>356194522</v>
      </c>
      <c r="Z55" s="13" t="s">
        <v>639</v>
      </c>
      <c r="AA55" s="13" t="s">
        <v>634</v>
      </c>
      <c r="AB55" s="15">
        <v>42000</v>
      </c>
      <c r="AC55" s="13" t="s">
        <v>423</v>
      </c>
      <c r="AD55" s="13">
        <v>24</v>
      </c>
      <c r="AE55" s="13" t="s">
        <v>313</v>
      </c>
      <c r="AF55" s="13" t="s">
        <v>314</v>
      </c>
      <c r="AG55" s="13" t="s">
        <v>635</v>
      </c>
      <c r="AH55" s="13" t="s">
        <v>316</v>
      </c>
      <c r="AI55" s="13" t="s">
        <v>636</v>
      </c>
      <c r="AJ55" s="15">
        <v>2240</v>
      </c>
      <c r="AK55" s="15">
        <v>2240</v>
      </c>
      <c r="AL55" s="13" t="s">
        <v>426</v>
      </c>
      <c r="AM55" s="15">
        <v>13023.83</v>
      </c>
      <c r="AN55" s="15">
        <v>7136.17</v>
      </c>
      <c r="AO55" s="15">
        <v>20160</v>
      </c>
      <c r="AP55" s="15">
        <v>28976.17</v>
      </c>
      <c r="AQ55" s="15">
        <v>5109.83</v>
      </c>
      <c r="AR55" s="15">
        <v>34086</v>
      </c>
      <c r="AS55" s="15">
        <v>0</v>
      </c>
      <c r="AT55" s="15">
        <v>0</v>
      </c>
      <c r="AU55" s="15">
        <v>0</v>
      </c>
      <c r="AV55" s="13">
        <v>15</v>
      </c>
      <c r="AW55" s="13" t="s">
        <v>319</v>
      </c>
      <c r="AX55" s="13" t="s">
        <v>399</v>
      </c>
      <c r="AY55" s="13" t="s">
        <v>319</v>
      </c>
      <c r="AZ55" s="13" t="s">
        <v>319</v>
      </c>
      <c r="BA55" s="13" t="s">
        <v>319</v>
      </c>
      <c r="BB55" s="13" t="s">
        <v>321</v>
      </c>
      <c r="BC55" s="13" t="s">
        <v>319</v>
      </c>
      <c r="BD55" s="13" t="s">
        <v>319</v>
      </c>
      <c r="BE55" s="15">
        <v>0</v>
      </c>
      <c r="BF55" s="13" t="s">
        <v>638</v>
      </c>
      <c r="BG55" s="13" t="s">
        <v>640</v>
      </c>
      <c r="BH55" s="23" t="s">
        <v>323</v>
      </c>
      <c r="BI55" s="14" t="s">
        <v>10</v>
      </c>
      <c r="BJ55" s="24">
        <v>45850</v>
      </c>
      <c r="BK55" s="12"/>
      <c r="BL55" s="14" t="s">
        <v>20</v>
      </c>
      <c r="BM55" s="26" t="s">
        <v>21</v>
      </c>
      <c r="BN55" s="27" t="s">
        <v>23</v>
      </c>
      <c r="BO55" s="12" t="s">
        <v>33</v>
      </c>
      <c r="BP55" s="12">
        <v>0</v>
      </c>
      <c r="BQ55" s="28"/>
      <c r="BR55" s="30" t="s">
        <v>334</v>
      </c>
    </row>
    <row r="56" spans="1:70" s="1" customFormat="1" ht="15" customHeight="1">
      <c r="A56" s="12">
        <v>52</v>
      </c>
      <c r="B56" s="13" t="s">
        <v>302</v>
      </c>
      <c r="C56" s="13" t="s">
        <v>130</v>
      </c>
      <c r="D56" s="13" t="s">
        <v>124</v>
      </c>
      <c r="E56" s="13" t="s">
        <v>303</v>
      </c>
      <c r="F56" s="13" t="s">
        <v>122</v>
      </c>
      <c r="G56" s="13" t="s">
        <v>120</v>
      </c>
      <c r="H56" s="13" t="s">
        <v>121</v>
      </c>
      <c r="I56" s="13">
        <v>221157</v>
      </c>
      <c r="J56" s="13" t="s">
        <v>418</v>
      </c>
      <c r="K56" s="13">
        <v>221157</v>
      </c>
      <c r="L56" s="13" t="s">
        <v>305</v>
      </c>
      <c r="M56" s="13" t="s">
        <v>306</v>
      </c>
      <c r="N56" s="13">
        <v>408684</v>
      </c>
      <c r="O56" s="13" t="s">
        <v>419</v>
      </c>
      <c r="P56" s="13">
        <v>726451</v>
      </c>
      <c r="Q56" s="13" t="s">
        <v>420</v>
      </c>
      <c r="R56" s="13" t="s">
        <v>308</v>
      </c>
      <c r="S56" s="13" t="s">
        <v>641</v>
      </c>
      <c r="T56" s="13" t="s">
        <v>641</v>
      </c>
      <c r="U56" s="13" t="s">
        <v>347</v>
      </c>
      <c r="V56" s="13" t="s">
        <v>310</v>
      </c>
      <c r="W56" s="13">
        <v>541</v>
      </c>
      <c r="X56" s="13" t="s">
        <v>311</v>
      </c>
      <c r="Y56" s="13">
        <v>356238996</v>
      </c>
      <c r="Z56" s="13" t="s">
        <v>642</v>
      </c>
      <c r="AA56" s="13" t="s">
        <v>634</v>
      </c>
      <c r="AB56" s="15">
        <v>42000</v>
      </c>
      <c r="AC56" s="13" t="s">
        <v>423</v>
      </c>
      <c r="AD56" s="13">
        <v>24</v>
      </c>
      <c r="AE56" s="13" t="s">
        <v>313</v>
      </c>
      <c r="AF56" s="13" t="s">
        <v>314</v>
      </c>
      <c r="AG56" s="13" t="s">
        <v>635</v>
      </c>
      <c r="AH56" s="13" t="s">
        <v>316</v>
      </c>
      <c r="AI56" s="13" t="s">
        <v>636</v>
      </c>
      <c r="AJ56" s="15">
        <v>2240</v>
      </c>
      <c r="AK56" s="15">
        <v>2240</v>
      </c>
      <c r="AL56" s="13" t="s">
        <v>426</v>
      </c>
      <c r="AM56" s="15">
        <v>13023.83</v>
      </c>
      <c r="AN56" s="15">
        <v>7136.17</v>
      </c>
      <c r="AO56" s="15">
        <v>20160</v>
      </c>
      <c r="AP56" s="15">
        <v>28976.17</v>
      </c>
      <c r="AQ56" s="15">
        <v>5109.83</v>
      </c>
      <c r="AR56" s="15">
        <v>34086</v>
      </c>
      <c r="AS56" s="15">
        <v>0</v>
      </c>
      <c r="AT56" s="15">
        <v>0</v>
      </c>
      <c r="AU56" s="15">
        <v>0</v>
      </c>
      <c r="AV56" s="13">
        <v>15</v>
      </c>
      <c r="AW56" s="13" t="s">
        <v>319</v>
      </c>
      <c r="AX56" s="13" t="s">
        <v>343</v>
      </c>
      <c r="AY56" s="13" t="s">
        <v>319</v>
      </c>
      <c r="AZ56" s="13" t="s">
        <v>319</v>
      </c>
      <c r="BA56" s="13" t="s">
        <v>319</v>
      </c>
      <c r="BB56" s="13" t="s">
        <v>321</v>
      </c>
      <c r="BC56" s="13" t="s">
        <v>319</v>
      </c>
      <c r="BD56" s="13" t="s">
        <v>319</v>
      </c>
      <c r="BE56" s="15">
        <v>0</v>
      </c>
      <c r="BF56" s="13" t="s">
        <v>641</v>
      </c>
      <c r="BG56" s="13" t="s">
        <v>643</v>
      </c>
      <c r="BH56" s="23" t="s">
        <v>323</v>
      </c>
      <c r="BI56" s="14" t="s">
        <v>10</v>
      </c>
      <c r="BJ56" s="24">
        <v>45850</v>
      </c>
      <c r="BK56" s="12"/>
      <c r="BL56" s="14" t="s">
        <v>12</v>
      </c>
      <c r="BM56" s="26" t="s">
        <v>13</v>
      </c>
      <c r="BN56" s="27" t="s">
        <v>15</v>
      </c>
      <c r="BO56" s="12" t="s">
        <v>25</v>
      </c>
      <c r="BP56" s="12">
        <v>0</v>
      </c>
      <c r="BQ56" s="28"/>
      <c r="BR56" s="30" t="s">
        <v>334</v>
      </c>
    </row>
    <row r="57" spans="1:70" s="1" customFormat="1" ht="15" hidden="1" customHeight="1">
      <c r="A57" s="12">
        <v>53</v>
      </c>
      <c r="B57" s="13" t="s">
        <v>302</v>
      </c>
      <c r="C57" s="13" t="s">
        <v>130</v>
      </c>
      <c r="D57" s="13" t="s">
        <v>124</v>
      </c>
      <c r="E57" s="13" t="s">
        <v>303</v>
      </c>
      <c r="F57" s="13" t="s">
        <v>122</v>
      </c>
      <c r="G57" s="13" t="s">
        <v>120</v>
      </c>
      <c r="H57" s="13" t="s">
        <v>121</v>
      </c>
      <c r="I57" s="13">
        <v>211816</v>
      </c>
      <c r="J57" s="13" t="s">
        <v>535</v>
      </c>
      <c r="K57" s="13">
        <v>211816</v>
      </c>
      <c r="L57" s="13" t="s">
        <v>305</v>
      </c>
      <c r="M57" s="13" t="s">
        <v>306</v>
      </c>
      <c r="N57" s="13">
        <v>481777</v>
      </c>
      <c r="O57" s="13" t="s">
        <v>536</v>
      </c>
      <c r="P57" s="13">
        <v>759304</v>
      </c>
      <c r="Q57" s="13" t="s">
        <v>537</v>
      </c>
      <c r="R57" s="13" t="s">
        <v>308</v>
      </c>
      <c r="S57" s="13" t="s">
        <v>644</v>
      </c>
      <c r="T57" s="13" t="s">
        <v>644</v>
      </c>
      <c r="U57" s="13" t="s">
        <v>309</v>
      </c>
      <c r="V57" s="13" t="s">
        <v>310</v>
      </c>
      <c r="W57" s="13">
        <v>541</v>
      </c>
      <c r="X57" s="13" t="s">
        <v>311</v>
      </c>
      <c r="Y57" s="13">
        <v>356446237</v>
      </c>
      <c r="Z57" s="13" t="s">
        <v>645</v>
      </c>
      <c r="AA57" s="13" t="s">
        <v>646</v>
      </c>
      <c r="AB57" s="15">
        <v>42000</v>
      </c>
      <c r="AC57" s="13" t="s">
        <v>361</v>
      </c>
      <c r="AD57" s="13">
        <v>24</v>
      </c>
      <c r="AE57" s="13" t="s">
        <v>313</v>
      </c>
      <c r="AF57" s="13" t="s">
        <v>340</v>
      </c>
      <c r="AG57" s="13" t="s">
        <v>647</v>
      </c>
      <c r="AH57" s="13" t="s">
        <v>316</v>
      </c>
      <c r="AI57" s="13" t="s">
        <v>648</v>
      </c>
      <c r="AJ57" s="15">
        <v>2240</v>
      </c>
      <c r="AK57" s="15">
        <v>2240</v>
      </c>
      <c r="AL57" s="13" t="s">
        <v>435</v>
      </c>
      <c r="AM57" s="15">
        <v>8044.33</v>
      </c>
      <c r="AN57" s="15">
        <v>5395.67</v>
      </c>
      <c r="AO57" s="15">
        <v>13440</v>
      </c>
      <c r="AP57" s="15">
        <v>33955.67</v>
      </c>
      <c r="AQ57" s="15">
        <v>7240.33</v>
      </c>
      <c r="AR57" s="15">
        <v>41196</v>
      </c>
      <c r="AS57" s="15">
        <v>3094.05</v>
      </c>
      <c r="AT57" s="15">
        <v>1385.95</v>
      </c>
      <c r="AU57" s="15">
        <v>4480</v>
      </c>
      <c r="AV57" s="13">
        <v>14</v>
      </c>
      <c r="AW57" s="13" t="s">
        <v>319</v>
      </c>
      <c r="AX57" s="13" t="s">
        <v>320</v>
      </c>
      <c r="AY57" s="13" t="s">
        <v>319</v>
      </c>
      <c r="AZ57" s="13" t="s">
        <v>319</v>
      </c>
      <c r="BA57" s="13" t="s">
        <v>319</v>
      </c>
      <c r="BB57" s="13" t="s">
        <v>321</v>
      </c>
      <c r="BC57" s="13" t="s">
        <v>319</v>
      </c>
      <c r="BD57" s="13" t="s">
        <v>319</v>
      </c>
      <c r="BE57" s="15">
        <v>0</v>
      </c>
      <c r="BF57" s="13" t="s">
        <v>644</v>
      </c>
      <c r="BG57" s="13" t="s">
        <v>649</v>
      </c>
      <c r="BH57" s="23" t="s">
        <v>323</v>
      </c>
      <c r="BI57" s="14" t="s">
        <v>10</v>
      </c>
      <c r="BJ57" s="24">
        <v>45850</v>
      </c>
      <c r="BK57" s="12"/>
      <c r="BL57" s="14" t="s">
        <v>20</v>
      </c>
      <c r="BM57" s="26" t="s">
        <v>21</v>
      </c>
      <c r="BN57" s="27" t="s">
        <v>23</v>
      </c>
      <c r="BO57" s="12" t="s">
        <v>33</v>
      </c>
      <c r="BP57" s="12">
        <v>0</v>
      </c>
      <c r="BQ57" s="28"/>
      <c r="BR57" s="30" t="s">
        <v>334</v>
      </c>
    </row>
    <row r="58" spans="1:70" s="1" customFormat="1" ht="15" hidden="1" customHeight="1">
      <c r="A58" s="12">
        <v>54</v>
      </c>
      <c r="B58" s="13" t="s">
        <v>302</v>
      </c>
      <c r="C58" s="13" t="s">
        <v>130</v>
      </c>
      <c r="D58" s="13" t="s">
        <v>124</v>
      </c>
      <c r="E58" s="13" t="s">
        <v>303</v>
      </c>
      <c r="F58" s="13" t="s">
        <v>122</v>
      </c>
      <c r="G58" s="13" t="s">
        <v>120</v>
      </c>
      <c r="H58" s="13" t="s">
        <v>121</v>
      </c>
      <c r="I58" s="13">
        <v>211816</v>
      </c>
      <c r="J58" s="13" t="s">
        <v>535</v>
      </c>
      <c r="K58" s="13">
        <v>211816</v>
      </c>
      <c r="L58" s="13" t="s">
        <v>305</v>
      </c>
      <c r="M58" s="13" t="s">
        <v>306</v>
      </c>
      <c r="N58" s="13">
        <v>481777</v>
      </c>
      <c r="O58" s="13" t="s">
        <v>536</v>
      </c>
      <c r="P58" s="13">
        <v>845762</v>
      </c>
      <c r="Q58" s="13" t="s">
        <v>650</v>
      </c>
      <c r="R58" s="13" t="s">
        <v>308</v>
      </c>
      <c r="S58" s="13" t="s">
        <v>651</v>
      </c>
      <c r="T58" s="13" t="s">
        <v>651</v>
      </c>
      <c r="U58" s="13" t="s">
        <v>309</v>
      </c>
      <c r="V58" s="13" t="s">
        <v>310</v>
      </c>
      <c r="W58" s="13">
        <v>541</v>
      </c>
      <c r="X58" s="13" t="s">
        <v>311</v>
      </c>
      <c r="Y58" s="13">
        <v>356541533</v>
      </c>
      <c r="Z58" s="13" t="s">
        <v>652</v>
      </c>
      <c r="AA58" s="13" t="s">
        <v>653</v>
      </c>
      <c r="AB58" s="15">
        <v>42000</v>
      </c>
      <c r="AC58" s="13" t="s">
        <v>361</v>
      </c>
      <c r="AD58" s="13">
        <v>24</v>
      </c>
      <c r="AE58" s="13" t="s">
        <v>313</v>
      </c>
      <c r="AF58" s="13" t="s">
        <v>340</v>
      </c>
      <c r="AG58" s="13" t="s">
        <v>654</v>
      </c>
      <c r="AH58" s="13" t="s">
        <v>316</v>
      </c>
      <c r="AI58" s="13" t="s">
        <v>648</v>
      </c>
      <c r="AJ58" s="15">
        <v>2240</v>
      </c>
      <c r="AK58" s="15">
        <v>2240</v>
      </c>
      <c r="AL58" s="13" t="s">
        <v>364</v>
      </c>
      <c r="AM58" s="15">
        <v>9814.58</v>
      </c>
      <c r="AN58" s="15">
        <v>5865.42</v>
      </c>
      <c r="AO58" s="15">
        <v>15680</v>
      </c>
      <c r="AP58" s="15">
        <v>32185.42</v>
      </c>
      <c r="AQ58" s="15">
        <v>6446.58</v>
      </c>
      <c r="AR58" s="15">
        <v>38632</v>
      </c>
      <c r="AS58" s="15">
        <v>1556.61</v>
      </c>
      <c r="AT58" s="15">
        <v>683.39</v>
      </c>
      <c r="AU58" s="15">
        <v>2240</v>
      </c>
      <c r="AV58" s="13">
        <v>14</v>
      </c>
      <c r="AW58" s="13" t="s">
        <v>319</v>
      </c>
      <c r="AX58" s="13" t="s">
        <v>320</v>
      </c>
      <c r="AY58" s="13" t="s">
        <v>319</v>
      </c>
      <c r="AZ58" s="13" t="s">
        <v>319</v>
      </c>
      <c r="BA58" s="13" t="s">
        <v>319</v>
      </c>
      <c r="BB58" s="13" t="s">
        <v>321</v>
      </c>
      <c r="BC58" s="13" t="s">
        <v>319</v>
      </c>
      <c r="BD58" s="13" t="s">
        <v>319</v>
      </c>
      <c r="BE58" s="15">
        <v>0</v>
      </c>
      <c r="BF58" s="13" t="s">
        <v>651</v>
      </c>
      <c r="BG58" s="13" t="s">
        <v>655</v>
      </c>
      <c r="BH58" s="23" t="s">
        <v>323</v>
      </c>
      <c r="BI58" s="14" t="s">
        <v>10</v>
      </c>
      <c r="BJ58" s="24">
        <v>45850</v>
      </c>
      <c r="BK58" s="12"/>
      <c r="BL58" s="14" t="s">
        <v>20</v>
      </c>
      <c r="BM58" s="26" t="s">
        <v>21</v>
      </c>
      <c r="BN58" s="27" t="s">
        <v>23</v>
      </c>
      <c r="BO58" s="12" t="s">
        <v>33</v>
      </c>
      <c r="BP58" s="12">
        <v>0</v>
      </c>
      <c r="BQ58" s="28"/>
      <c r="BR58" s="30" t="s">
        <v>334</v>
      </c>
    </row>
    <row r="59" spans="1:70" s="1" customFormat="1" ht="15" customHeight="1">
      <c r="A59" s="12">
        <v>55</v>
      </c>
      <c r="B59" s="13" t="s">
        <v>302</v>
      </c>
      <c r="C59" s="13" t="s">
        <v>130</v>
      </c>
      <c r="D59" s="13" t="s">
        <v>124</v>
      </c>
      <c r="E59" s="13" t="s">
        <v>303</v>
      </c>
      <c r="F59" s="13" t="s">
        <v>122</v>
      </c>
      <c r="G59" s="13" t="s">
        <v>120</v>
      </c>
      <c r="H59" s="13" t="s">
        <v>121</v>
      </c>
      <c r="I59" s="13">
        <v>221157</v>
      </c>
      <c r="J59" s="13" t="s">
        <v>418</v>
      </c>
      <c r="K59" s="13">
        <v>221157</v>
      </c>
      <c r="L59" s="13" t="s">
        <v>305</v>
      </c>
      <c r="M59" s="13" t="s">
        <v>306</v>
      </c>
      <c r="N59" s="13">
        <v>408684</v>
      </c>
      <c r="O59" s="13" t="s">
        <v>419</v>
      </c>
      <c r="P59" s="13">
        <v>726451</v>
      </c>
      <c r="Q59" s="13" t="s">
        <v>420</v>
      </c>
      <c r="R59" s="13" t="s">
        <v>308</v>
      </c>
      <c r="S59" s="13" t="s">
        <v>656</v>
      </c>
      <c r="T59" s="13" t="s">
        <v>656</v>
      </c>
      <c r="U59" s="13" t="s">
        <v>347</v>
      </c>
      <c r="V59" s="13" t="s">
        <v>310</v>
      </c>
      <c r="W59" s="13">
        <v>541</v>
      </c>
      <c r="X59" s="13" t="s">
        <v>311</v>
      </c>
      <c r="Y59" s="13">
        <v>357309807</v>
      </c>
      <c r="Z59" s="13" t="s">
        <v>657</v>
      </c>
      <c r="AA59" s="13" t="s">
        <v>658</v>
      </c>
      <c r="AB59" s="15">
        <v>42000</v>
      </c>
      <c r="AC59" s="13" t="s">
        <v>423</v>
      </c>
      <c r="AD59" s="13">
        <v>24</v>
      </c>
      <c r="AE59" s="13" t="s">
        <v>659</v>
      </c>
      <c r="AF59" s="13" t="s">
        <v>340</v>
      </c>
      <c r="AG59" s="13" t="s">
        <v>660</v>
      </c>
      <c r="AH59" s="13" t="s">
        <v>316</v>
      </c>
      <c r="AI59" s="13" t="s">
        <v>661</v>
      </c>
      <c r="AJ59" s="15">
        <v>2240</v>
      </c>
      <c r="AK59" s="15">
        <v>2240</v>
      </c>
      <c r="AL59" s="13" t="s">
        <v>426</v>
      </c>
      <c r="AM59" s="15">
        <v>9916.9599999999991</v>
      </c>
      <c r="AN59" s="15">
        <v>5763.04</v>
      </c>
      <c r="AO59" s="15">
        <v>15680</v>
      </c>
      <c r="AP59" s="15">
        <v>32083.040000000001</v>
      </c>
      <c r="AQ59" s="15">
        <v>6383.96</v>
      </c>
      <c r="AR59" s="15">
        <v>38467</v>
      </c>
      <c r="AS59" s="15">
        <v>0</v>
      </c>
      <c r="AT59" s="15">
        <v>0</v>
      </c>
      <c r="AU59" s="15">
        <v>0</v>
      </c>
      <c r="AV59" s="13">
        <v>13</v>
      </c>
      <c r="AW59" s="13" t="s">
        <v>319</v>
      </c>
      <c r="AX59" s="13" t="s">
        <v>343</v>
      </c>
      <c r="AY59" s="13" t="s">
        <v>319</v>
      </c>
      <c r="AZ59" s="13" t="s">
        <v>319</v>
      </c>
      <c r="BA59" s="13" t="s">
        <v>319</v>
      </c>
      <c r="BB59" s="13" t="s">
        <v>321</v>
      </c>
      <c r="BC59" s="13" t="s">
        <v>319</v>
      </c>
      <c r="BD59" s="13" t="s">
        <v>319</v>
      </c>
      <c r="BE59" s="15">
        <v>0</v>
      </c>
      <c r="BF59" s="13" t="s">
        <v>656</v>
      </c>
      <c r="BG59" s="13" t="s">
        <v>662</v>
      </c>
      <c r="BH59" s="23" t="s">
        <v>323</v>
      </c>
      <c r="BI59" s="14" t="s">
        <v>10</v>
      </c>
      <c r="BJ59" s="24">
        <v>45850</v>
      </c>
      <c r="BK59" s="12"/>
      <c r="BL59" s="14" t="s">
        <v>12</v>
      </c>
      <c r="BM59" s="26" t="s">
        <v>13</v>
      </c>
      <c r="BN59" s="27" t="s">
        <v>15</v>
      </c>
      <c r="BO59" s="12" t="s">
        <v>25</v>
      </c>
      <c r="BP59" s="12">
        <v>0</v>
      </c>
      <c r="BQ59" s="28"/>
      <c r="BR59" s="30" t="s">
        <v>334</v>
      </c>
    </row>
    <row r="60" spans="1:70" s="1" customFormat="1" ht="15" hidden="1" customHeight="1">
      <c r="A60" s="12">
        <v>56</v>
      </c>
      <c r="B60" s="13" t="s">
        <v>302</v>
      </c>
      <c r="C60" s="13" t="s">
        <v>130</v>
      </c>
      <c r="D60" s="13" t="s">
        <v>124</v>
      </c>
      <c r="E60" s="13" t="s">
        <v>303</v>
      </c>
      <c r="F60" s="13" t="s">
        <v>122</v>
      </c>
      <c r="G60" s="13" t="s">
        <v>120</v>
      </c>
      <c r="H60" s="13" t="s">
        <v>121</v>
      </c>
      <c r="I60" s="13">
        <v>221145</v>
      </c>
      <c r="J60" s="13" t="s">
        <v>437</v>
      </c>
      <c r="K60" s="13">
        <v>221145</v>
      </c>
      <c r="L60" s="13" t="s">
        <v>305</v>
      </c>
      <c r="M60" s="13" t="s">
        <v>306</v>
      </c>
      <c r="N60" s="13">
        <v>485806</v>
      </c>
      <c r="O60" s="13" t="s">
        <v>592</v>
      </c>
      <c r="P60" s="13">
        <v>782325</v>
      </c>
      <c r="Q60" s="13" t="s">
        <v>593</v>
      </c>
      <c r="R60" s="13" t="s">
        <v>308</v>
      </c>
      <c r="S60" s="13" t="s">
        <v>663</v>
      </c>
      <c r="T60" s="13" t="s">
        <v>663</v>
      </c>
      <c r="U60" s="13" t="s">
        <v>347</v>
      </c>
      <c r="V60" s="13" t="s">
        <v>310</v>
      </c>
      <c r="W60" s="13">
        <v>0</v>
      </c>
      <c r="X60" s="13" t="s">
        <v>311</v>
      </c>
      <c r="Y60" s="13">
        <v>358573121</v>
      </c>
      <c r="Z60" s="13" t="s">
        <v>576</v>
      </c>
      <c r="AA60" s="13" t="s">
        <v>664</v>
      </c>
      <c r="AB60" s="15">
        <v>39000</v>
      </c>
      <c r="AC60" s="13" t="s">
        <v>516</v>
      </c>
      <c r="AD60" s="13">
        <v>24</v>
      </c>
      <c r="AE60" s="13" t="s">
        <v>362</v>
      </c>
      <c r="AF60" s="13" t="s">
        <v>314</v>
      </c>
      <c r="AG60" s="13" t="s">
        <v>597</v>
      </c>
      <c r="AH60" s="13" t="s">
        <v>316</v>
      </c>
      <c r="AI60" s="13" t="s">
        <v>519</v>
      </c>
      <c r="AJ60" s="15">
        <v>2080</v>
      </c>
      <c r="AK60" s="15">
        <v>2080</v>
      </c>
      <c r="AL60" s="13" t="s">
        <v>519</v>
      </c>
      <c r="AM60" s="15">
        <v>1075.08</v>
      </c>
      <c r="AN60" s="15">
        <v>1004.92</v>
      </c>
      <c r="AO60" s="15">
        <v>2080</v>
      </c>
      <c r="AP60" s="15">
        <v>37924.92</v>
      </c>
      <c r="AQ60" s="15">
        <v>10098.08</v>
      </c>
      <c r="AR60" s="15">
        <v>48023</v>
      </c>
      <c r="AS60" s="15">
        <v>0</v>
      </c>
      <c r="AT60" s="15">
        <v>0</v>
      </c>
      <c r="AU60" s="15">
        <v>0</v>
      </c>
      <c r="AV60" s="13">
        <v>7</v>
      </c>
      <c r="AW60" s="13" t="s">
        <v>319</v>
      </c>
      <c r="AX60" s="13" t="s">
        <v>320</v>
      </c>
      <c r="AY60" s="13" t="s">
        <v>319</v>
      </c>
      <c r="AZ60" s="13" t="s">
        <v>319</v>
      </c>
      <c r="BA60" s="13" t="s">
        <v>319</v>
      </c>
      <c r="BB60" s="13" t="s">
        <v>321</v>
      </c>
      <c r="BC60" s="13" t="s">
        <v>319</v>
      </c>
      <c r="BD60" s="13" t="s">
        <v>319</v>
      </c>
      <c r="BE60" s="15">
        <v>0</v>
      </c>
      <c r="BF60" s="13" t="s">
        <v>663</v>
      </c>
      <c r="BG60" s="13" t="s">
        <v>665</v>
      </c>
      <c r="BH60" s="23" t="s">
        <v>323</v>
      </c>
      <c r="BI60" s="14" t="s">
        <v>10</v>
      </c>
      <c r="BJ60" s="24">
        <v>45850</v>
      </c>
      <c r="BK60" s="12"/>
      <c r="BL60" s="14" t="s">
        <v>20</v>
      </c>
      <c r="BM60" s="26" t="s">
        <v>21</v>
      </c>
      <c r="BN60" s="27" t="s">
        <v>23</v>
      </c>
      <c r="BO60" s="12" t="s">
        <v>33</v>
      </c>
      <c r="BP60" s="12">
        <v>0</v>
      </c>
      <c r="BQ60" s="28"/>
      <c r="BR60" s="30" t="s">
        <v>334</v>
      </c>
    </row>
    <row r="61" spans="1:70" s="1" customFormat="1" ht="15" hidden="1" customHeight="1">
      <c r="A61" s="12">
        <v>57</v>
      </c>
      <c r="B61" s="13" t="s">
        <v>302</v>
      </c>
      <c r="C61" s="13" t="s">
        <v>130</v>
      </c>
      <c r="D61" s="13" t="s">
        <v>124</v>
      </c>
      <c r="E61" s="13" t="s">
        <v>303</v>
      </c>
      <c r="F61" s="13" t="s">
        <v>122</v>
      </c>
      <c r="G61" s="13" t="s">
        <v>120</v>
      </c>
      <c r="H61" s="13" t="s">
        <v>121</v>
      </c>
      <c r="I61" s="13">
        <v>205786</v>
      </c>
      <c r="J61" s="13" t="s">
        <v>304</v>
      </c>
      <c r="K61" s="13">
        <v>205786</v>
      </c>
      <c r="L61" s="13" t="s">
        <v>305</v>
      </c>
      <c r="M61" s="13" t="s">
        <v>306</v>
      </c>
      <c r="N61" s="13">
        <v>403052</v>
      </c>
      <c r="O61" s="13" t="s">
        <v>205</v>
      </c>
      <c r="P61" s="13">
        <v>694361</v>
      </c>
      <c r="Q61" s="13" t="s">
        <v>666</v>
      </c>
      <c r="R61" s="13" t="s">
        <v>308</v>
      </c>
      <c r="S61" s="13" t="s">
        <v>667</v>
      </c>
      <c r="T61" s="13" t="s">
        <v>667</v>
      </c>
      <c r="U61" s="13" t="s">
        <v>482</v>
      </c>
      <c r="V61" s="13" t="s">
        <v>310</v>
      </c>
      <c r="W61" s="13">
        <v>0</v>
      </c>
      <c r="X61" s="13" t="s">
        <v>311</v>
      </c>
      <c r="Y61" s="13">
        <v>358890387</v>
      </c>
      <c r="Z61" s="13" t="s">
        <v>668</v>
      </c>
      <c r="AA61" s="13" t="s">
        <v>360</v>
      </c>
      <c r="AB61" s="15">
        <v>31000</v>
      </c>
      <c r="AC61" s="13" t="s">
        <v>312</v>
      </c>
      <c r="AD61" s="13">
        <v>24</v>
      </c>
      <c r="AE61" s="13" t="s">
        <v>362</v>
      </c>
      <c r="AF61" s="13" t="s">
        <v>314</v>
      </c>
      <c r="AG61" s="13" t="s">
        <v>669</v>
      </c>
      <c r="AH61" s="13" t="s">
        <v>316</v>
      </c>
      <c r="AI61" s="13" t="s">
        <v>331</v>
      </c>
      <c r="AJ61" s="15">
        <v>1650</v>
      </c>
      <c r="AK61" s="15">
        <v>1650</v>
      </c>
      <c r="AL61" s="13" t="s">
        <v>319</v>
      </c>
      <c r="AM61" s="15">
        <v>0</v>
      </c>
      <c r="AN61" s="15">
        <v>0</v>
      </c>
      <c r="AO61" s="15">
        <v>0</v>
      </c>
      <c r="AP61" s="15">
        <v>31000</v>
      </c>
      <c r="AQ61" s="15">
        <v>9285</v>
      </c>
      <c r="AR61" s="15">
        <v>40285</v>
      </c>
      <c r="AS61" s="15">
        <v>577.95000000000005</v>
      </c>
      <c r="AT61" s="15">
        <v>1072.05</v>
      </c>
      <c r="AU61" s="15">
        <v>1650</v>
      </c>
      <c r="AV61" s="13">
        <v>7</v>
      </c>
      <c r="AW61" s="13" t="s">
        <v>319</v>
      </c>
      <c r="AX61" s="13" t="s">
        <v>320</v>
      </c>
      <c r="AY61" s="13" t="s">
        <v>319</v>
      </c>
      <c r="AZ61" s="13" t="s">
        <v>319</v>
      </c>
      <c r="BA61" s="13" t="s">
        <v>319</v>
      </c>
      <c r="BB61" s="13" t="s">
        <v>321</v>
      </c>
      <c r="BC61" s="13" t="s">
        <v>319</v>
      </c>
      <c r="BD61" s="13" t="s">
        <v>319</v>
      </c>
      <c r="BE61" s="15">
        <v>0</v>
      </c>
      <c r="BF61" s="13" t="s">
        <v>667</v>
      </c>
      <c r="BG61" s="13" t="s">
        <v>670</v>
      </c>
      <c r="BH61" s="23" t="s">
        <v>323</v>
      </c>
      <c r="BI61" s="14" t="s">
        <v>10</v>
      </c>
      <c r="BJ61" s="24">
        <v>45850</v>
      </c>
      <c r="BK61" s="12"/>
      <c r="BL61" s="14" t="s">
        <v>20</v>
      </c>
      <c r="BM61" s="26" t="s">
        <v>21</v>
      </c>
      <c r="BN61" s="27" t="s">
        <v>23</v>
      </c>
      <c r="BO61" s="12" t="s">
        <v>33</v>
      </c>
      <c r="BP61" s="12">
        <v>0</v>
      </c>
      <c r="BQ61" s="28"/>
      <c r="BR61" s="30" t="s">
        <v>334</v>
      </c>
    </row>
    <row r="62" spans="1:70" s="1" customFormat="1" ht="15" hidden="1" customHeight="1">
      <c r="A62" s="12">
        <v>58</v>
      </c>
      <c r="B62" s="13" t="s">
        <v>302</v>
      </c>
      <c r="C62" s="13" t="s">
        <v>130</v>
      </c>
      <c r="D62" s="13" t="s">
        <v>124</v>
      </c>
      <c r="E62" s="13" t="s">
        <v>303</v>
      </c>
      <c r="F62" s="13" t="s">
        <v>122</v>
      </c>
      <c r="G62" s="13" t="s">
        <v>120</v>
      </c>
      <c r="H62" s="13" t="s">
        <v>121</v>
      </c>
      <c r="I62" s="13">
        <v>21196</v>
      </c>
      <c r="J62" s="13" t="s">
        <v>355</v>
      </c>
      <c r="K62" s="13">
        <v>21196</v>
      </c>
      <c r="L62" s="13" t="s">
        <v>305</v>
      </c>
      <c r="M62" s="13" t="s">
        <v>306</v>
      </c>
      <c r="N62" s="13">
        <v>409101</v>
      </c>
      <c r="O62" s="13" t="s">
        <v>356</v>
      </c>
      <c r="P62" s="13">
        <v>620953</v>
      </c>
      <c r="Q62" s="13" t="s">
        <v>357</v>
      </c>
      <c r="R62" s="13" t="s">
        <v>308</v>
      </c>
      <c r="S62" s="13" t="s">
        <v>671</v>
      </c>
      <c r="T62" s="13" t="s">
        <v>671</v>
      </c>
      <c r="U62" s="13" t="s">
        <v>482</v>
      </c>
      <c r="V62" s="13" t="s">
        <v>310</v>
      </c>
      <c r="W62" s="13">
        <v>0</v>
      </c>
      <c r="X62" s="13" t="s">
        <v>311</v>
      </c>
      <c r="Y62" s="13">
        <v>358890440</v>
      </c>
      <c r="Z62" s="13" t="s">
        <v>672</v>
      </c>
      <c r="AA62" s="13" t="s">
        <v>360</v>
      </c>
      <c r="AB62" s="15">
        <v>23000</v>
      </c>
      <c r="AC62" s="13" t="s">
        <v>361</v>
      </c>
      <c r="AD62" s="13">
        <v>12</v>
      </c>
      <c r="AE62" s="13" t="s">
        <v>362</v>
      </c>
      <c r="AF62" s="13" t="s">
        <v>314</v>
      </c>
      <c r="AG62" s="13" t="s">
        <v>363</v>
      </c>
      <c r="AH62" s="13" t="s">
        <v>316</v>
      </c>
      <c r="AI62" s="13" t="s">
        <v>364</v>
      </c>
      <c r="AJ62" s="15">
        <v>2180</v>
      </c>
      <c r="AK62" s="15">
        <v>2180</v>
      </c>
      <c r="AL62" s="13" t="s">
        <v>319</v>
      </c>
      <c r="AM62" s="15">
        <v>0</v>
      </c>
      <c r="AN62" s="15">
        <v>0</v>
      </c>
      <c r="AO62" s="15">
        <v>0</v>
      </c>
      <c r="AP62" s="15">
        <v>23000</v>
      </c>
      <c r="AQ62" s="15">
        <v>3493</v>
      </c>
      <c r="AR62" s="15">
        <v>26493</v>
      </c>
      <c r="AS62" s="15">
        <v>1462.59</v>
      </c>
      <c r="AT62" s="15">
        <v>717.41</v>
      </c>
      <c r="AU62" s="15">
        <v>2180</v>
      </c>
      <c r="AV62" s="13">
        <v>7</v>
      </c>
      <c r="AW62" s="13" t="s">
        <v>319</v>
      </c>
      <c r="AX62" s="13" t="s">
        <v>399</v>
      </c>
      <c r="AY62" s="13" t="s">
        <v>319</v>
      </c>
      <c r="AZ62" s="13" t="s">
        <v>319</v>
      </c>
      <c r="BA62" s="13" t="s">
        <v>319</v>
      </c>
      <c r="BB62" s="13" t="s">
        <v>321</v>
      </c>
      <c r="BC62" s="13" t="s">
        <v>319</v>
      </c>
      <c r="BD62" s="13" t="s">
        <v>319</v>
      </c>
      <c r="BE62" s="15">
        <v>0</v>
      </c>
      <c r="BF62" s="13" t="s">
        <v>671</v>
      </c>
      <c r="BG62" s="13" t="s">
        <v>673</v>
      </c>
      <c r="BH62" s="23" t="s">
        <v>323</v>
      </c>
      <c r="BI62" s="14" t="s">
        <v>10</v>
      </c>
      <c r="BJ62" s="24">
        <v>45850</v>
      </c>
      <c r="BK62" s="12"/>
      <c r="BL62" s="14" t="s">
        <v>20</v>
      </c>
      <c r="BM62" s="26" t="s">
        <v>21</v>
      </c>
      <c r="BN62" s="27" t="s">
        <v>23</v>
      </c>
      <c r="BO62" s="12" t="s">
        <v>33</v>
      </c>
      <c r="BP62" s="12">
        <v>0</v>
      </c>
      <c r="BQ62" s="28"/>
      <c r="BR62" s="30" t="s">
        <v>334</v>
      </c>
    </row>
    <row r="63" spans="1:70" s="1" customFormat="1" ht="15" hidden="1" customHeight="1">
      <c r="A63" s="12">
        <v>59</v>
      </c>
      <c r="B63" s="13" t="s">
        <v>302</v>
      </c>
      <c r="C63" s="13" t="s">
        <v>130</v>
      </c>
      <c r="D63" s="13" t="s">
        <v>124</v>
      </c>
      <c r="E63" s="13" t="s">
        <v>303</v>
      </c>
      <c r="F63" s="13" t="s">
        <v>122</v>
      </c>
      <c r="G63" s="13" t="s">
        <v>120</v>
      </c>
      <c r="H63" s="13" t="s">
        <v>121</v>
      </c>
      <c r="I63" s="13">
        <v>221149</v>
      </c>
      <c r="J63" s="13" t="s">
        <v>674</v>
      </c>
      <c r="K63" s="13">
        <v>221149</v>
      </c>
      <c r="L63" s="13" t="s">
        <v>305</v>
      </c>
      <c r="M63" s="13" t="s">
        <v>306</v>
      </c>
      <c r="N63" s="13">
        <v>460849</v>
      </c>
      <c r="O63" s="13" t="s">
        <v>675</v>
      </c>
      <c r="P63" s="13">
        <v>708654</v>
      </c>
      <c r="Q63" s="13" t="s">
        <v>676</v>
      </c>
      <c r="R63" s="13" t="s">
        <v>308</v>
      </c>
      <c r="S63" s="13" t="s">
        <v>677</v>
      </c>
      <c r="T63" s="13" t="s">
        <v>677</v>
      </c>
      <c r="U63" s="13" t="s">
        <v>347</v>
      </c>
      <c r="V63" s="13" t="s">
        <v>310</v>
      </c>
      <c r="W63" s="13">
        <v>0</v>
      </c>
      <c r="X63" s="13" t="s">
        <v>348</v>
      </c>
      <c r="Y63" s="13">
        <v>358890546</v>
      </c>
      <c r="Z63" s="13" t="s">
        <v>668</v>
      </c>
      <c r="AA63" s="13" t="s">
        <v>664</v>
      </c>
      <c r="AB63" s="15">
        <v>33000</v>
      </c>
      <c r="AC63" s="13" t="s">
        <v>361</v>
      </c>
      <c r="AD63" s="13">
        <v>24</v>
      </c>
      <c r="AE63" s="13" t="s">
        <v>362</v>
      </c>
      <c r="AF63" s="13" t="s">
        <v>314</v>
      </c>
      <c r="AG63" s="13" t="s">
        <v>678</v>
      </c>
      <c r="AH63" s="13" t="s">
        <v>316</v>
      </c>
      <c r="AI63" s="13" t="s">
        <v>364</v>
      </c>
      <c r="AJ63" s="15">
        <v>1760</v>
      </c>
      <c r="AK63" s="15">
        <v>1760</v>
      </c>
      <c r="AL63" s="13" t="s">
        <v>319</v>
      </c>
      <c r="AM63" s="15">
        <v>0</v>
      </c>
      <c r="AN63" s="15">
        <v>0</v>
      </c>
      <c r="AO63" s="15">
        <v>0</v>
      </c>
      <c r="AP63" s="15">
        <v>33000</v>
      </c>
      <c r="AQ63" s="15">
        <v>9324</v>
      </c>
      <c r="AR63" s="15">
        <v>42324</v>
      </c>
      <c r="AS63" s="15">
        <v>954.44</v>
      </c>
      <c r="AT63" s="15">
        <v>805.56</v>
      </c>
      <c r="AU63" s="15">
        <v>1760</v>
      </c>
      <c r="AV63" s="13">
        <v>7</v>
      </c>
      <c r="AW63" s="13" t="s">
        <v>319</v>
      </c>
      <c r="AX63" s="13" t="s">
        <v>343</v>
      </c>
      <c r="AY63" s="13" t="s">
        <v>319</v>
      </c>
      <c r="AZ63" s="13" t="s">
        <v>319</v>
      </c>
      <c r="BA63" s="13" t="s">
        <v>319</v>
      </c>
      <c r="BB63" s="13" t="s">
        <v>321</v>
      </c>
      <c r="BC63" s="13" t="s">
        <v>319</v>
      </c>
      <c r="BD63" s="13" t="s">
        <v>319</v>
      </c>
      <c r="BE63" s="15">
        <v>0</v>
      </c>
      <c r="BF63" s="13" t="s">
        <v>677</v>
      </c>
      <c r="BG63" s="13" t="s">
        <v>679</v>
      </c>
      <c r="BH63" s="23" t="s">
        <v>323</v>
      </c>
      <c r="BI63" s="14" t="s">
        <v>10</v>
      </c>
      <c r="BJ63" s="24">
        <v>45850</v>
      </c>
      <c r="BK63" s="12"/>
      <c r="BL63" s="14" t="s">
        <v>20</v>
      </c>
      <c r="BM63" s="26" t="s">
        <v>21</v>
      </c>
      <c r="BN63" s="27" t="s">
        <v>23</v>
      </c>
      <c r="BO63" s="12" t="s">
        <v>33</v>
      </c>
      <c r="BP63" s="12">
        <v>0</v>
      </c>
      <c r="BQ63" s="28"/>
      <c r="BR63" s="30" t="s">
        <v>367</v>
      </c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3">
      <filters blank="1">
        <filter val="Borrower Available"/>
      </filters>
    </filterColumn>
  </autoFilter>
  <conditionalFormatting sqref="Y17:Y63">
    <cfRule type="duplicateValues" dxfId="0" priority="1"/>
  </conditionalFormatting>
  <dataValidations count="6">
    <dataValidation type="custom" allowBlank="1" showInputMessage="1" showErrorMessage="1" error="Enter Valid Date" sqref="BJ5 BJ6 BJ7 BJ8 BJ9 BJ10 BJ11 BJ12 BJ20 BJ21 BJ22 BJ25 BJ26 BJ27 BJ28 BJ31 BJ34 BJ40 BJ41 BJ46 BJ47 BJ52 BJ55 BJ56 BJ59 BJ13:BJ14 BJ15:BJ16 BJ17:BJ19 BJ23:BJ24 BJ29:BJ30 BJ32:BJ33 BJ35:BJ39 BJ42:BJ45 BJ48:BJ51 BJ53:BJ54 BJ57:BJ58 BJ60:BJ62 BJ63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5 BM6 BM7 BM8 BM9 BM10 BM11 BM12 BM20 BM21 BM22 BM25 BM26 BM27 BM28 BM31 BM34 BM40 BM41 BM46 BM47 BM52 BM55 BM56 BM59 BM13:BM14 BM15:BM16 BM17:BM19 BM23:BM24 BM29:BM30 BM32:BM33 BM35:BM39 BM42:BM45 BM48:BM51 BM53:BM54 BM57:BM58 BM60:BM62 BM63:BM6004" xr:uid="{00000000-0002-0000-0500-000004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6 BN9 BN10 BN11 BN12 BN20 BN21 BN22 BN25 BN26 BN27 BN28 BN31 BN34 BN40 BN41 BN46 BN47 BN52 BN55 BN56 BN59 BN7:BN8 BN13:BN14 BN15:BN16 BN17:BN19 BN23:BN24 BN29:BN30 BN32:BN33 BN35:BN39 BN42:BN45 BN48:BN51 BN53:BN54 BN57:BN58 BN60:BN62 BN63:BN6004" xr:uid="{00000000-0002-0000-0500-000005000000}">
      <formula1>IF($BI5=MMM,MMM,LC)</formula1>
    </dataValidation>
    <dataValidation type="list" allowBlank="1" showInputMessage="1" showErrorMessage="1" sqref="BO5 BO6 BO9 BO10 BO11 BO12 BO20 BO21 BO22 BO25 BO26 BO27 BO28 BO31 BO34 BO40 BO41 BO46 BO47 BO52 BO55 BO56 BO59 BO7:BO8 BO13:BO14 BO15:BO16 BO17:BO19 BO23:BO24 BO29:BO30 BO32:BO33 BO35:BO39 BO42:BO45 BO48:BO51 BO53:BO54 BO57:BO58 BO60:BO62 BO63:BO6004" xr:uid="{00000000-0002-0000-0500-000006000000}">
      <formula1>IF(OR($BI5=vv,$BI5=tcs),YNN,NA)</formula1>
    </dataValidation>
    <dataValidation type="list" allowBlank="1" showInputMessage="1" showErrorMessage="1" sqref="BQ5 BQ6 BQ9 BQ10 BQ11 BQ12 BQ20 BQ21 BQ22 BQ25 BQ26 BQ27 BQ31 BQ34 BQ40 BQ41 BQ52 BQ55 BQ56 BQ59 BQ7:BQ8 BQ13:BQ14 BQ15:BQ16 BQ17:BQ19 BQ23:BQ24 BQ28:BQ30 BQ32:BQ33 BQ35:BQ39 BQ42:BQ45 BQ46:BQ47 BQ48:BQ51 BQ53:BQ54 BQ57:BQ58 BQ60:BQ6004" xr:uid="{00000000-0002-0000-0500-000007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8000000}">
      <formula1>AND(ISNUMBER(BG5),LEN(BG5)=10,NOT(ISERROR(VALUE(BG5))))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 BI6 BI7 BI8 BI9 BI10 BI11 BI12 BI20 BI21 BI22 BI25 BI26 BI27 BI28 BI31 BI34 BI40 BI41 BI46 BI47 BI52 BI55 BI56 BI59 BI13:BI14 BI15:BI16 BI17:BI19 BI23:BI24 BI29:BI30 BI32:BI33 BI35:BI39 BI42:BI45 BI48:BI51 BI53:BI54 BI57:BI58 BI60:BI62 BI63:BI6004</xm:sqref>
        </x14:dataValidation>
        <x14:dataValidation type="list" allowBlank="1" showInputMessage="1" showErrorMessage="1" xr:uid="{00000000-0002-0000-0500-000002000000}">
          <x14:formula1>
            <xm:f>IF($BI5='Backup sheet'!$B$4,'Backup sheet'!$C$2:$C$9,#REF!)</xm:f>
          </x14:formula1>
          <xm:sqref>BK5 BK6 BK7 BK8 BK9 BK10 BK11 BK12 BK20 BK21 BK22 BK25 BK26 BK27 BK31 BK34 BK40 BK41 BK52 BK55 BK56 BK59 BK13:BK14 BK15:BK16 BK17:BK19 BK23:BK24 BK28:BK30 BK32:BK33 BK35:BK39 BK42:BK45 BK46:BK47 BK48:BK51 BK53:BK54 BK57:BK58 BK60:BK6004</xm:sqref>
        </x14:dataValidation>
        <x14:dataValidation type="list" allowBlank="1" showInputMessage="1" showErrorMessage="1" xr:uid="{00000000-0002-0000-0500-000003000000}">
          <x14:formula1>
            <xm:f>IF($BI5="Visited",'Backup sheet'!$D$2:$D$6,'Backup sheet'!$D$7)</xm:f>
          </x14:formula1>
          <xm:sqref>BL5 BL6 BL7 BL8 BL9 BL10 BL11 BL12 BL20 BL21 BL22 BL25 BL26 BL27 BL28 BL31 BL34 BL40 BL41 BL46 BL47 BL52 BL55 BL56 BL59 BL13:BL14 BL15:BL16 BL17:BL19 BL23:BL24 BL29:BL30 BL32:BL33 BL35:BL39 BL42:BL45 BL48:BL51 BL53:BL54 BL57:BL58 BL60:BL62 BL63:BL6004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2025-07-31T05:08:00Z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1A96E7148B83453E9FCE9F7171B614CB_12</vt:lpwstr>
  </property>
  <property fmtid="{D5CDD505-2E9C-101B-9397-08002B2CF9AE}" pid="3" name="KSOProductBuildVer">
    <vt:lpwstr>1033-12.2.0.21931</vt:lpwstr>
  </property>
</Properties>
</file>