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3" documentId="13_ncr:1_{9A3944AA-8052-4E1B-869A-8193B49653D2}" xr6:coauthVersionLast="47" xr6:coauthVersionMax="47" xr10:uidLastSave="{16BCCCB7-4D73-4573-96CA-2592EB2AF9B9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<sst xmlns="http://schemas.openxmlformats.org/spreadsheetml/2006/main" count="335" uniqueCount="290">
  <si>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</si>
  <si>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</si>
  <si>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</si>
  <si>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</si>
  <si>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</si>
  <si>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</si>
  <si>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</si>
  <si>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</si>
  <si>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</si>
  <si>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</si>
  <si>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</si>
  <si>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</si>
  <si>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</si>
  <si>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</si>
  <si>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</si>
  <si>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</si>
  <si>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</si>
  <si>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</si>
  <si>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</si>
  <si>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</si>
  <si>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</si>
  <si>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</si>
  <si>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</si>
  <si>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</si>
  <si>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</si>
  <si>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</si>
  <si>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</si>
  <si>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</si>
  <si>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</si>
  <si>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</si>
  <si>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</si>
  <si>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</si>
  <si>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</si>
  <si>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</si>
  <si>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</si>
  <si>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</si>
  <si>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</si>
  <si>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</si>
  <si>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</si>
  <si>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</si>
  <si>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</si>
  <si>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</si>
  <si>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</si>
  <si>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</si>
  <si>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</si>
  <si>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</si>
  <si>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</si>
  <si>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</si>
  <si>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</si>
  <si>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</si>
  <si>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</si>
  <si>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</si>
  <si>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</si>
  <si>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</si>
  <si>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</si>
  <si>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</si>
  <si>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</si>
  <si>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</si>
  <si>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</si>
  <si>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</si>
  <si>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</si>
  <si>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</si>
  <si>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</si>
  <si>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</si>
  <si>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</si>
  <si>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</si>
  <si>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</si>
  <si>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</si>
  <si>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</si>
  <si>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</si>
  <si>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</si>
  <si>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</si>
  <si>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</si>
  <si>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</si>
  <si>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</si>
  <si>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</si>
  <si>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</si>
  <si>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</si>
  <si>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</si>
  <si>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</si>
  <si>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</si>
  <si>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</si>
  <si>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</si>
  <si>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</si>
  <si>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</si>
  <si>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</si>
  <si>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</si>
  <si>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</si>
  <si>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</si>
  <si>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</si>
  <si>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</si>
  <si>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</si>
  <si>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</si>
  <si>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</si>
  <si>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</si>
  <si>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</si>
  <si>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</si>
  <si>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</si>
  <si>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</si>
  <si>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</si>
  <si>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</si>
  <si>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</si>
  <si>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</si>
  <si>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</si>
  <si>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</si>
  <si>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</si>
  <si>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</si>
  <si>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</si>
  <si>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</si>
  <si>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</si>
  <si>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</si>
  <si>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</si>
  <si>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</si>
  <si>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</si>
  <si>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</si>
  <si>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</si>
  <si>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</si>
  <si>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</si>
  <si>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</si>
  <si>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</si>
  <si>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</si>
  <si>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</si>
  <si>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</si>
  <si>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</si>
  <si>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</si>
  <si>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</si>
  <si>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</si>
  <si>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</si>
  <si>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</si>
  <si>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</si>
  <si>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</si>
  <si>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</si>
  <si>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</si>
  <si>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</si>
  <si>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</si>
  <si>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</si>
  <si>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</si>
  <si>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</si>
  <si>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</si>
  <si>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</si>
  <si>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</si>
  <si>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</si>
  <si>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</si>
  <si>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</si>
  <si>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</si>
  <si>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</si>
  <si>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</si>
  <si>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</si>
  <si>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</si>
  <si>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</si>
  <si>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</si>
  <si>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</si>
  <si>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</si>
  <si>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</si>
  <si>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</si>
  <si>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</si>
  <si>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</si>
  <si>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</si>
  <si>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</si>
  <si>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</si>
  <si>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</si>
  <si>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</si>
  <si>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</si>
  <si>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</si>
  <si>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</si>
  <si>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</si>
  <si>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</si>
  <si>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</si>
  <si>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</si>
  <si>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</si>
  <si>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</si>
  <si>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</si>
  <si>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</si>
  <si>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</si>
  <si>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</si>
  <si>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</si>
  <si>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</si>
  <si>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</si>
  <si>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</si>
  <si>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</si>
  <si>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</si>
  <si>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</si>
  <si>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</si>
  <si>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</si>
  <si>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</si>
  <si>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</si>
  <si>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</si>
  <si>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</si>
  <si>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</si>
  <si>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</si>
  <si>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</si>
  <si>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</si>
  <si>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</si>
  <si>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</si>
  <si>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</si>
  <si>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</si>
  <si>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</si>
  <si>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</si>
  <si>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</si>
  <si>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</si>
  <si>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</si>
  <si>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</si>
  <si>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</si>
  <si>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</si>
  <si>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</si>
  <si>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</si>
  <si>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</si>
  <si>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</si>
  <si>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</si>
  <si>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</si>
  <si>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</si>
  <si>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</si>
  <si>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</si>
  <si>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</si>
  <si>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</si>
  <si>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</si>
  <si>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</si>
  <si>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</si>
  <si>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</si>
  <si>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</si>
  <si>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</si>
  <si>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</si>
  <si>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</si>
  <si>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</si>
  <si>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</si>
  <si>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</si>
  <si>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</si>
  <si>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</si>
  <si>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</si>
  <si>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</si>
  <si>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</si>
  <si>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</si>
  <si>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</si>
  <si>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</si>
  <si>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</si>
  <si>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</si>
  <si>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</si>
  <si>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</si>
  <si>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</si>
  <si>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</si>
  <si>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</si>
  <si>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</si>
  <si>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</si>
  <si>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</si>
  <si>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</si>
  <si>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</si>
  <si>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</si>
  <si>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</si>
  <si>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</si>
  <si>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Rajasthan</t>
  </si>
  <si>
    <t>Jodhpur</t>
  </si>
  <si>
    <t>Khajuwala</t>
  </si>
  <si>
    <t>Chetana</t>
  </si>
  <si>
    <t>HINDU</t>
  </si>
  <si>
    <t>&lt;= 2 Years</t>
  </si>
  <si>
    <t>Open</t>
  </si>
  <si>
    <t>JAY PAL/SF0079083</t>
  </si>
  <si>
    <t>FIR Not Filled</t>
  </si>
  <si>
    <t>RJ3248</t>
  </si>
  <si>
    <t>SF0084131</t>
  </si>
  <si>
    <t>Irfan Ali</t>
  </si>
  <si>
    <t>OBC</t>
  </si>
  <si>
    <t>CSS</t>
  </si>
  <si>
    <t>Completed-Report Submitted</t>
  </si>
  <si>
    <t>Balveer Singh/SF0088632</t>
  </si>
  <si>
    <t>Jitender Kumar Tyagi/SF0082658</t>
  </si>
  <si>
    <t>Suresh Kumar Yadav/SF0080719</t>
  </si>
  <si>
    <t>Rakesh Kumar/SF0084965</t>
  </si>
  <si>
    <t>Terminated</t>
  </si>
  <si>
    <t>2 Yrs</t>
  </si>
  <si>
    <t>Khatushyam</t>
  </si>
  <si>
    <t>Lunkaransar</t>
  </si>
  <si>
    <t>19 KYD</t>
  </si>
  <si>
    <t>19 KYD C1</t>
  </si>
  <si>
    <t>19 KYD C1 Ganga Devi1</t>
  </si>
  <si>
    <t>SSF2526101</t>
  </si>
  <si>
    <t>Almirah Business</t>
  </si>
  <si>
    <t>MANWAR</t>
  </si>
  <si>
    <t>12-Jan-2024</t>
  </si>
  <si>
    <t>Tue</t>
  </si>
  <si>
    <t>2</t>
  </si>
  <si>
    <t>26 Nov 2022</t>
  </si>
  <si>
    <t>14-Feb-2024</t>
  </si>
  <si>
    <t>06-Jun-2025</t>
  </si>
  <si>
    <t>As per borrower loan card and Borrower written statements and online Phone Pe screen Shot  Borrower was paid her loan EMI Rs. 2780/- on date 04-05-2024 to CA Sultan Ram/SF0077829 but CA Sultan Ram not deposit in FIMO.</t>
  </si>
  <si>
    <t>FN25-26-01207</t>
  </si>
  <si>
    <t>Sultan Ram</t>
  </si>
  <si>
    <t>SF0077829</t>
  </si>
  <si>
    <t>Dear Team,
As per the findings of the CSS Team, verification conducted by Audit team in July 2025, it was observed that a fraud amounting to Rs. 2,780/- has taken place. Specifically, the Loan Officer, Sultan Ram/SF0077829, collected amounts from borrowers but failed to perform the following actions:
The collected amount was not posted in FIMO.
The collected amount was not deposited in the branch.
Additionally, it was observed that the Loan Officer collected EMI payments from 1 borrower, amounting to Rs. 2,780/- again failed to record these transactions in FIMO.</t>
  </si>
  <si>
    <t>Loan Officer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</si>
</sst>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B5" sqref="AB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RJ3248</v>
      </c>
      <c r="D5" s="63" t="str">
        <f>IF('Physical Cash at Safe'!D28="Yes", 'Physical Cash at Safe'!A4, 'Borrower Wise Details'!C5)</f>
        <v>Khajuwala</v>
      </c>
      <c r="E5" s="63" t="str">
        <f>IF(D5="", "", IF(ISBLANK('Loan Outstanding Report'!C5), IF('Physical Cash at Safe'!D28="Yes", 'Physical Cash at Safe'!A6, ""), 'Loan Outstanding Report'!C5))</f>
        <v>Rajasthan</v>
      </c>
      <c r="F5" s="63" t="str">
        <f>IF(D5="", "", IF(ISBLANK('Loan Outstanding Report'!D5), IF('Physical Cash at Safe'!D28="Yes", 'Physical Cash at Safe'!E4, ""), 'Loan Outstanding Report'!D5))</f>
        <v>Jodhpur</v>
      </c>
      <c r="G5" s="61">
        <v>45832</v>
      </c>
      <c r="H5" s="107" t="s">
        <v>262</v>
      </c>
      <c r="I5" s="61">
        <v>45841</v>
      </c>
      <c r="J5" s="74" t="str">
        <f>IF('Physical Cash at Safe'!D28="Yes",'Physical Cash at Safe'!E28,IF('Borrower Wise Details'!D5&lt;&gt;"",'Borrower Wise Details'!D5,""))</f>
        <v>FN25-26-01207</v>
      </c>
      <c r="K5" s="81">
        <v>1</v>
      </c>
      <c r="L5" s="82">
        <v>2780</v>
      </c>
      <c r="M5" s="82">
        <v>0</v>
      </c>
      <c r="N5" s="82" t="s">
        <v>267</v>
      </c>
      <c r="O5" s="82" t="s">
        <v>264</v>
      </c>
      <c r="P5" s="82" t="s">
        <v>265</v>
      </c>
      <c r="Q5" s="82" t="s">
        <v>266</v>
      </c>
      <c r="R5" s="75" t="str">
        <f>IF('Physical Cash at Safe'!$D$28="Yes", 'Physical Cash at Safe'!$A$28, IF('Borrower Wise Details'!F5&lt;&gt;"", 'Borrower Wise Details'!F5, ""))</f>
        <v>Sultan Ram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SF0077829</v>
      </c>
      <c r="U5" s="77" t="s">
        <v>268</v>
      </c>
      <c r="V5" s="61">
        <v>45388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263</v>
      </c>
      <c r="Z5" s="61">
        <v>45841</v>
      </c>
      <c r="AA5" s="61">
        <v>45842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2780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2780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45843</v>
      </c>
      <c r="AH5" s="70" t="s">
        <v>288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RJ3248</v>
      </c>
      <c r="C5" s="50" t="str">
        <f>IF('Fraud Investigation Report'!D5="", "", 'Fraud Investigation Report'!D5)</f>
        <v>Khajuwala</v>
      </c>
      <c r="D5" s="68" t="str">
        <f>IF(OR('Fraud Investigation Report'!R5="", 'Fraud Investigation Report'!R5=0), "", 'Fraud Investigation Report'!R5)</f>
        <v>Sultan Ram</v>
      </c>
      <c r="E5" s="68" t="str">
        <f>IF(OR('Fraud Investigation Report'!T5="", 'Fraud Investigation Report'!T5=0), "", 'Fraud Investigation Report'!T5)</f>
        <v>SF0077829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FN25-26-01207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2780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2780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2780</v>
      </c>
      <c r="Q5" s="49"/>
      <c r="R5" s="84" t="s">
        <v>257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3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1"/>
      <c r="C24" s="131"/>
      <c r="D24" s="131"/>
      <c r="E24" s="131"/>
    </row>
    <row r="25" spans="1:5" ht="57.75" customHeight="1" x14ac:dyDescent="0.3">
      <c r="A25" s="36" t="s">
        <v>81</v>
      </c>
      <c r="B25" s="153"/>
      <c r="C25" s="153"/>
      <c r="D25" s="153"/>
      <c r="E25" s="153"/>
    </row>
    <row r="26" spans="1:5" ht="20.100000000000001" customHeight="1" x14ac:dyDescent="0.3">
      <c r="A26" s="158" t="s">
        <v>190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6" t="s">
        <v>219</v>
      </c>
      <c r="E29" s="157"/>
    </row>
    <row r="30" spans="1:5" ht="40.049999999999997" customHeight="1" x14ac:dyDescent="0.3">
      <c r="A30" s="127"/>
      <c r="B30" s="127"/>
      <c r="C30" s="128"/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220</v>
      </c>
      <c r="B32" s="38"/>
      <c r="C32" s="37" t="s">
        <v>82</v>
      </c>
      <c r="D32" s="154"/>
      <c r="E32" s="155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7.6" x14ac:dyDescent="0.3">
      <c r="A34" s="39" t="s">
        <v>221</v>
      </c>
      <c r="B34" s="38"/>
      <c r="C34" s="39" t="s">
        <v>222</v>
      </c>
      <c r="D34" s="150"/>
      <c r="E34" s="151"/>
    </row>
    <row r="35" spans="1:5" ht="27.6" x14ac:dyDescent="0.3">
      <c r="A35" s="39" t="s">
        <v>223</v>
      </c>
      <c r="B35" s="38"/>
      <c r="C35" s="39" t="s">
        <v>225</v>
      </c>
      <c r="D35" s="150"/>
      <c r="E35" s="151"/>
    </row>
    <row r="36" spans="1:5" ht="25.5" customHeight="1" x14ac:dyDescent="0.3">
      <c r="A36" s="39" t="s">
        <v>224</v>
      </c>
      <c r="B36" s="38"/>
      <c r="C36" s="39" t="s">
        <v>226</v>
      </c>
      <c r="D36" s="152"/>
      <c r="E36" s="152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zoomScale="90" zoomScaleNormal="90" workbookViewId="0">
      <pane xSplit="10" ySplit="4" topLeftCell="U5" activePane="bottomRight" state="frozen"/>
      <selection pane="topRight" activeCell="K1" sqref="K1"/>
      <selection pane="bottomLeft" activeCell="A5" sqref="A5"/>
      <selection pane="bottomRight" activeCell="V5" sqref="V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RJ3248</v>
      </c>
      <c r="C5" s="119" t="str">
        <f>IF('Loan Outstanding Report'!$H$5="", "", 'Loan Outstanding Report'!$H$5)</f>
        <v>Khajuwala</v>
      </c>
      <c r="D5" s="129" t="s">
        <v>285</v>
      </c>
      <c r="E5" s="65">
        <v>45841</v>
      </c>
      <c r="F5" s="38" t="s">
        <v>286</v>
      </c>
      <c r="G5" s="49" t="s">
        <v>287</v>
      </c>
      <c r="H5" s="49" t="s">
        <v>289</v>
      </c>
      <c r="I5" s="120" t="s">
        <v>273</v>
      </c>
      <c r="J5" s="120" t="s">
        <v>275</v>
      </c>
      <c r="K5" s="120" t="s">
        <v>277</v>
      </c>
      <c r="L5" s="11">
        <v>354617955</v>
      </c>
      <c r="M5" s="65" t="s">
        <v>278</v>
      </c>
      <c r="N5" s="124">
        <v>52000</v>
      </c>
      <c r="O5" s="124">
        <v>2780</v>
      </c>
      <c r="P5" s="121" t="s">
        <v>139</v>
      </c>
      <c r="Q5" s="80">
        <v>45416</v>
      </c>
      <c r="R5" s="124">
        <v>2780</v>
      </c>
      <c r="S5" s="124">
        <v>0</v>
      </c>
      <c r="T5" s="124">
        <v>0</v>
      </c>
      <c r="U5" s="125">
        <f t="shared" ref="U5" si="0">IF(AND(ISBLANK(R5),ISBLANK(S5),ISBLANK(T5)),"",R5-(S5+T5))</f>
        <v>2780</v>
      </c>
      <c r="V5" s="117" t="s">
        <v>203</v>
      </c>
      <c r="W5" s="122" t="s">
        <v>284</v>
      </c>
    </row>
    <row r="6" spans="1:23" ht="25.05" hidden="1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/>
      <c r="E6" s="65"/>
      <c r="F6" s="38"/>
      <c r="G6" s="49"/>
      <c r="H6" s="49"/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hidden="1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/>
      <c r="H7" s="49"/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hidden="1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ref="G8:G70" si="6">IF(J8&lt;&gt;"", $G$5, "")</f>
        <v/>
      </c>
      <c r="H8" s="49" t="str">
        <f t="shared" ref="H8:H70" si="7">IF(J8&lt;&gt;"", $H$5, "")</f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hidden="1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hidden="1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hidden="1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hidden="1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hidden="1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hidden="1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hidden="1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hidden="1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hidden="1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pane xSplit="16" ySplit="4" topLeftCell="Q5" activePane="bottomRight" state="frozen"/>
      <selection pane="topRight" activeCell="Q1" sqref="Q1"/>
      <selection pane="bottomLeft" activeCell="A5" sqref="A5"/>
      <selection pane="bottomRight" activeCell="A5" sqref="A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10" style="99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270</v>
      </c>
      <c r="F5" s="38" t="s">
        <v>271</v>
      </c>
      <c r="G5" s="84" t="s">
        <v>258</v>
      </c>
      <c r="H5" s="38" t="s">
        <v>251</v>
      </c>
      <c r="I5" s="84">
        <v>185280</v>
      </c>
      <c r="J5" s="38" t="s">
        <v>272</v>
      </c>
      <c r="K5" s="84">
        <v>185280</v>
      </c>
      <c r="L5" s="84" t="s">
        <v>259</v>
      </c>
      <c r="M5" s="38" t="s">
        <v>260</v>
      </c>
      <c r="N5" s="84">
        <v>313681</v>
      </c>
      <c r="O5" s="84" t="s">
        <v>273</v>
      </c>
      <c r="P5" s="84">
        <v>461747</v>
      </c>
      <c r="Q5" s="38" t="s">
        <v>274</v>
      </c>
      <c r="R5" s="38" t="s">
        <v>252</v>
      </c>
      <c r="S5" s="84" t="s">
        <v>275</v>
      </c>
      <c r="T5" s="84" t="s">
        <v>275</v>
      </c>
      <c r="U5" s="84" t="s">
        <v>261</v>
      </c>
      <c r="V5" s="84" t="s">
        <v>253</v>
      </c>
      <c r="W5" s="84">
        <v>0</v>
      </c>
      <c r="X5" s="38" t="s">
        <v>276</v>
      </c>
      <c r="Y5" s="84">
        <v>354617955</v>
      </c>
      <c r="Z5" s="38" t="s">
        <v>277</v>
      </c>
      <c r="AA5" s="108" t="s">
        <v>278</v>
      </c>
      <c r="AB5" s="84">
        <v>52000</v>
      </c>
      <c r="AC5" s="108" t="s">
        <v>279</v>
      </c>
      <c r="AD5" s="84">
        <v>24</v>
      </c>
      <c r="AE5" s="84" t="s">
        <v>280</v>
      </c>
      <c r="AF5" s="84" t="s">
        <v>269</v>
      </c>
      <c r="AG5" s="108" t="s">
        <v>281</v>
      </c>
      <c r="AH5" s="84" t="s">
        <v>254</v>
      </c>
      <c r="AI5" s="108" t="s">
        <v>282</v>
      </c>
      <c r="AJ5" s="84">
        <v>2780</v>
      </c>
      <c r="AK5" s="84">
        <v>2780</v>
      </c>
      <c r="AL5" s="108" t="s">
        <v>283</v>
      </c>
      <c r="AM5" s="84">
        <v>31836.95</v>
      </c>
      <c r="AN5" s="112">
        <v>12643.05</v>
      </c>
      <c r="AO5" s="112">
        <v>44480</v>
      </c>
      <c r="AP5" s="112">
        <v>20163.05</v>
      </c>
      <c r="AQ5" s="112">
        <v>1889.95</v>
      </c>
      <c r="AR5" s="112">
        <v>22053</v>
      </c>
      <c r="AS5" s="112">
        <v>4832.5200000000004</v>
      </c>
      <c r="AT5" s="112">
        <v>727.48</v>
      </c>
      <c r="AU5" s="112">
        <v>5560</v>
      </c>
      <c r="AV5" s="84">
        <v>18</v>
      </c>
      <c r="AW5" s="84"/>
      <c r="AX5" s="84"/>
      <c r="AY5" s="108"/>
      <c r="AZ5" s="84"/>
      <c r="BA5" s="84"/>
      <c r="BB5" s="84" t="s">
        <v>255</v>
      </c>
      <c r="BC5" s="84" t="s">
        <v>145</v>
      </c>
      <c r="BD5" s="108"/>
      <c r="BE5" s="84">
        <v>0</v>
      </c>
      <c r="BF5" s="38" t="s">
        <v>275</v>
      </c>
      <c r="BG5" s="84">
        <v>9521318393</v>
      </c>
      <c r="BH5" s="114" t="s">
        <v>256</v>
      </c>
      <c r="BI5" s="38" t="s">
        <v>111</v>
      </c>
      <c r="BJ5" s="85">
        <v>45841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2780</v>
      </c>
      <c r="BQ5" s="117" t="s">
        <v>203</v>
      </c>
      <c r="BR5" s="118" t="s">
        <v>284</v>
      </c>
    </row>
    <row r="6" spans="1:70" s="113" customFormat="1" ht="15" hidden="1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1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Om Prakash Sharma</cp:lastModifiedBy>
  <cp:lastPrinted>2025-05-06T06:37:39Z</cp:lastPrinted>
  <dcterms:created xsi:type="dcterms:W3CDTF">2023-04-07T11:05:50Z</dcterms:created>
  <dcterms:modified xsi:type="dcterms:W3CDTF">2025-07-05T00:35:29Z</dcterms:modified>
</cp:coreProperties>
</file>