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Drive data/Desktop Data/Extra new data'25/July'25/CLV report/CSS Data Kesariya/"/>
    </mc:Choice>
  </mc:AlternateContent>
  <xr:revisionPtr revIDLastSave="33" documentId="8_{DABE9CE5-F0B6-468D-8E1E-EF0221FB1430}" xr6:coauthVersionLast="47" xr6:coauthVersionMax="47" xr10:uidLastSave="{A777527F-82AF-4CB9-A92C-13D54D7C1FC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<sst xmlns="http://schemas.openxmlformats.org/spreadsheetml/2006/main" count="349" uniqueCount="299">
  <si>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</si>
  <si>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</si>
  <si>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</si>
  <si>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</si>
  <si>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</si>
  <si>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</si>
  <si>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</si>
  <si>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</si>
  <si>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</si>
  <si>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</si>
  <si>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</si>
  <si>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</si>
  <si>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</si>
  <si>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</si>
  <si>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</si>
  <si>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</si>
  <si>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</si>
  <si>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</si>
  <si>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</si>
  <si>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</si>
  <si>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</si>
  <si>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</si>
  <si>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</si>
  <si>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</si>
  <si>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</si>
  <si>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</si>
  <si>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</si>
  <si>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</si>
  <si>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</si>
  <si>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</si>
  <si>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</si>
  <si>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</si>
  <si>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</si>
  <si>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</si>
  <si>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</si>
  <si>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</si>
  <si>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</si>
  <si>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</si>
  <si>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</si>
  <si>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</si>
  <si>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</si>
  <si>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</si>
  <si>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</si>
  <si>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</si>
  <si>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</si>
  <si>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</si>
  <si>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</si>
  <si>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</si>
  <si>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</si>
  <si>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</si>
  <si>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</si>
  <si>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</si>
  <si>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</si>
  <si>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</si>
  <si>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</si>
  <si>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</si>
  <si>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</si>
  <si>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</si>
  <si>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</si>
  <si>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</si>
  <si>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</si>
  <si>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</si>
  <si>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</si>
  <si>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</si>
  <si>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</si>
  <si>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</si>
  <si>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</si>
  <si>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</si>
  <si>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</si>
  <si>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</si>
  <si>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</si>
  <si>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</si>
  <si>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</si>
  <si>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</si>
  <si>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</si>
  <si>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</si>
  <si>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</si>
  <si>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</si>
  <si>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</si>
  <si>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</si>
  <si>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</si>
  <si>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</si>
  <si>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</si>
  <si>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</si>
  <si>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</si>
  <si>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</si>
  <si>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</si>
  <si>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</si>
  <si>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</si>
  <si>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</si>
  <si>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</si>
  <si>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</si>
  <si>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</si>
  <si>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</si>
  <si>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</si>
  <si>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</si>
  <si>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</si>
  <si>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</si>
  <si>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</si>
  <si>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</si>
  <si>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</si>
  <si>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</si>
  <si>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</si>
  <si>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</si>
  <si>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</si>
  <si>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</si>
  <si>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</si>
  <si>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</si>
  <si>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</si>
  <si>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</si>
  <si>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</si>
  <si>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</si>
  <si>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</si>
  <si>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</si>
  <si>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</si>
  <si>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</si>
  <si>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</si>
  <si>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</si>
  <si>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</si>
  <si>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</si>
  <si>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</si>
  <si>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</si>
  <si>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</si>
  <si>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</si>
  <si>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</si>
  <si>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</si>
  <si>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</si>
  <si>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</si>
  <si>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</si>
  <si>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</si>
  <si>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</si>
  <si>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</si>
  <si>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</si>
  <si>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</si>
  <si>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</si>
  <si>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</si>
  <si>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</si>
  <si>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</si>
  <si>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</si>
  <si>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</si>
  <si>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</si>
  <si>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</si>
  <si>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</si>
  <si>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</si>
  <si>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</si>
  <si>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</si>
  <si>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</si>
  <si>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</si>
  <si>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</si>
  <si>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</si>
  <si>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</si>
  <si>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</si>
  <si>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</si>
  <si>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</si>
  <si>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</si>
  <si>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</si>
  <si>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</si>
  <si>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</si>
  <si>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</si>
  <si>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</si>
  <si>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</si>
  <si>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</si>
  <si>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</si>
  <si>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</si>
  <si>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</si>
  <si>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</si>
  <si>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</si>
  <si>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</si>
  <si>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</si>
  <si>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</si>
  <si>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</si>
  <si>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</si>
  <si>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</si>
  <si>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</si>
  <si>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</si>
  <si>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</si>
  <si>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</si>
  <si>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</si>
  <si>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</si>
  <si>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</si>
  <si>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</si>
  <si>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</si>
  <si>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</si>
  <si>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</si>
  <si>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</si>
  <si>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</si>
  <si>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</si>
  <si>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</si>
  <si>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</si>
  <si>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</si>
  <si>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</si>
  <si>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</si>
  <si>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</si>
  <si>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</si>
  <si>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</si>
  <si>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</si>
  <si>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</si>
  <si>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</si>
  <si>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</si>
  <si>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</si>
  <si>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</si>
  <si>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</si>
  <si>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</si>
  <si>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</si>
  <si>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</si>
  <si>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</si>
  <si>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</si>
  <si>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</si>
  <si>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</si>
  <si>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</si>
  <si>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</si>
  <si>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</si>
  <si>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</si>
  <si>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</si>
  <si>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</si>
  <si>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</si>
  <si>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</si>
  <si>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</si>
  <si>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</si>
  <si>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</si>
  <si>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</si>
  <si>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</si>
  <si>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</si>
  <si>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</si>
  <si>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</si>
  <si>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</si>
  <si>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</si>
  <si>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</si>
  <si>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</si>
  <si>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</si>
  <si>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</si>
  <si>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</si>
  <si>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</si>
  <si>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</si>
  <si>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</si>
  <si>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</si>
  <si>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</si>
  <si>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</si>
  <si>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</si>
  <si>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</si>
  <si>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</si>
  <si>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</si>
  <si>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</si>
  <si>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</si>
  <si>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</si>
  <si>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</si>
  <si>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</si>
  <si>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BH2906</t>
  </si>
  <si>
    <t>Kesariya</t>
  </si>
  <si>
    <t>Kotwa</t>
  </si>
  <si>
    <t>Motihari</t>
  </si>
  <si>
    <t>Bihar-1</t>
  </si>
  <si>
    <t>Dual Staff</t>
  </si>
  <si>
    <t>North</t>
  </si>
  <si>
    <t>Siwan</t>
  </si>
  <si>
    <t>Kaleyanpur</t>
  </si>
  <si>
    <t>SF0095417</t>
  </si>
  <si>
    <t>Jitendra Kumar</t>
  </si>
  <si>
    <t>570083</t>
  </si>
  <si>
    <t>570083 Madhopur1</t>
  </si>
  <si>
    <t>Chetana</t>
  </si>
  <si>
    <t>SSF3494382</t>
  </si>
  <si>
    <t>BC</t>
  </si>
  <si>
    <t>HINDU</t>
  </si>
  <si>
    <t>Animal Husbandry &amp; Poultry</t>
  </si>
  <si>
    <t>SABITA DEVI</t>
  </si>
  <si>
    <t>04-Mar-2023</t>
  </si>
  <si>
    <t>09</t>
  </si>
  <si>
    <t>1</t>
  </si>
  <si>
    <t>2 Yrs</t>
  </si>
  <si>
    <t>04 Mar 2023</t>
  </si>
  <si>
    <t>&lt;= 2 Years</t>
  </si>
  <si>
    <t>09-Apr-2023</t>
  </si>
  <si>
    <t>09-Mar-2025</t>
  </si>
  <si>
    <t>Open</t>
  </si>
  <si>
    <t>7549519851</t>
  </si>
  <si>
    <t>Vishal Kumar Singh/SF0059880</t>
  </si>
  <si>
    <t>Deepak Kumar</t>
  </si>
  <si>
    <t>SF0087033</t>
  </si>
  <si>
    <t>LO</t>
  </si>
  <si>
    <t>Absconding</t>
  </si>
  <si>
    <t>Borrower paid rs.2250/- 09-07-2024 to LO Deepak but he  did not post her emi in fimo. Amount recovered and posted in fimo.</t>
  </si>
  <si>
    <t>R</t>
  </si>
  <si>
    <t>Shashi Bhusan Kumar</t>
  </si>
  <si>
    <t>SF0096342</t>
  </si>
  <si>
    <t>BM</t>
  </si>
  <si>
    <t>BQM</t>
  </si>
  <si>
    <t>Available &amp; Updated</t>
  </si>
  <si>
    <t>L</t>
  </si>
  <si>
    <t>Anand Bihari</t>
  </si>
  <si>
    <t>SF0094128</t>
  </si>
  <si>
    <t>Complaint Not Lodged</t>
  </si>
  <si>
    <t>CSS</t>
  </si>
  <si>
    <t>Alok Kumar Raju/SF0091403</t>
  </si>
  <si>
    <t>Rakesh Kumar Singh/SF0007606</t>
  </si>
  <si>
    <t>Ranjit kumar/SF0090200</t>
  </si>
  <si>
    <t>Manoj kumar Chaurasiya/SF0033255</t>
  </si>
  <si>
    <t>Completed-Report Submitted</t>
  </si>
  <si>
    <t>Complaint raised to css that borrower paid rs.2250/- but still reflecting od. Post verification it is observed that rs.2250/- paid by borrower to LO Deepak/SF0087033 on dated 09-07-24 but not post that amount in fimo. After verification rs.2250/- recovered and posted in fimo on 04-07-25.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</si>
</sst>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B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45784</v>
      </c>
      <c r="H5" s="107" t="s">
        <v>292</v>
      </c>
      <c r="I5" s="61">
        <v>45824</v>
      </c>
      <c r="J5" s="74">
        <f>IF('Physical Cash at Safe'!D28="Yes",'Physical Cash at Safe'!E28,IF('Borrower Wise Details'!D5&lt;&gt;"",'Borrower Wise Details'!D5,""))</f>
        <v>67022</v>
      </c>
      <c r="K5" s="81">
        <v>1</v>
      </c>
      <c r="L5" s="82">
        <v>2250</v>
      </c>
      <c r="M5" s="82">
        <v>2250</v>
      </c>
      <c r="N5" s="82" t="s">
        <v>296</v>
      </c>
      <c r="O5" s="82" t="s">
        <v>295</v>
      </c>
      <c r="P5" s="82" t="s">
        <v>294</v>
      </c>
      <c r="Q5" s="82" t="s">
        <v>293</v>
      </c>
      <c r="R5" s="75" t="str">
        <f>IF('Physical Cash at Safe'!$D$28="Yes", 'Physical Cash at Safe'!$A$28, IF('Borrower Wise Details'!F5&lt;&gt;"", 'Borrower Wise Details'!F5, ""))</f>
        <v>Deepak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SF0087033</v>
      </c>
      <c r="U5" s="77" t="s">
        <v>280</v>
      </c>
      <c r="V5" s="61">
        <v>45611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297</v>
      </c>
      <c r="Z5" s="61">
        <v>45843</v>
      </c>
      <c r="AA5" s="61">
        <v>45843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2250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45845</v>
      </c>
      <c r="AH5" s="70" t="s">
        <v>298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Deepak Kumar</v>
      </c>
      <c r="E5" s="68" t="str">
        <f>IF(OR('Fraud Investigation Report'!T5="", 'Fraud Investigation Report'!T5=0), "", 'Fraud Investigation Report'!T5)</f>
        <v>SF0087033</v>
      </c>
      <c r="F5" s="68" t="str">
        <f>IF(OR('Fraud Investigation Report'!S5="", 'Fraud Investigation Report'!S5=0), "", 'Fraud Investigation Report'!S5)</f>
        <v>LO</v>
      </c>
      <c r="G5" s="50">
        <f>IF('Fraud Investigation Report'!J5="", "", 'Fraud Investigation Report'!J5)</f>
        <v>67022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2250</v>
      </c>
      <c r="O5" s="69">
        <f>IF('Fraud Investigation Report'!AD5="", "", 'Fraud Investigation Report'!AD5)</f>
        <v>2250</v>
      </c>
      <c r="P5" s="126">
        <f>IF(AND(N5="", O5=""), "", IF(O5="", N5, N5 - IF(ISNUMBER(O5), O5, 0)))</f>
        <v>0</v>
      </c>
      <c r="Q5" s="49"/>
      <c r="R5" s="84" t="s">
        <v>291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D34" sqref="D34:E3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247</v>
      </c>
      <c r="B4" s="41" t="s">
        <v>248</v>
      </c>
      <c r="C4" s="41" t="s">
        <v>248</v>
      </c>
      <c r="D4" s="41" t="s">
        <v>249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251</v>
      </c>
      <c r="B6" s="18">
        <v>45843</v>
      </c>
      <c r="C6" s="18">
        <v>45842</v>
      </c>
      <c r="D6" s="18">
        <v>45843</v>
      </c>
      <c r="E6" s="19">
        <v>0.60416666666666663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70</v>
      </c>
      <c r="C11" s="23">
        <f>B11*A11</f>
        <v>35000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18</v>
      </c>
      <c r="C12" s="23">
        <f>B12*A12</f>
        <v>3600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39</v>
      </c>
      <c r="C13" s="23">
        <f t="shared" ref="C13:C17" si="1">B13*A13</f>
        <v>3900</v>
      </c>
      <c r="D13" s="25">
        <v>0</v>
      </c>
      <c r="E13" s="23">
        <f t="shared" si="0"/>
        <v>0</v>
      </c>
    </row>
    <row r="14" spans="1:5" ht="14.4" x14ac:dyDescent="0.3">
      <c r="A14" s="24">
        <v>50</v>
      </c>
      <c r="B14" s="25">
        <v>33</v>
      </c>
      <c r="C14" s="23">
        <f t="shared" si="1"/>
        <v>1650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59</v>
      </c>
      <c r="C15" s="23">
        <f t="shared" si="1"/>
        <v>1180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29</v>
      </c>
      <c r="C16" s="23">
        <f t="shared" si="1"/>
        <v>290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45620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>
        <v>45620</v>
      </c>
      <c r="D20" s="33" t="s">
        <v>91</v>
      </c>
      <c r="E20" s="34">
        <v>0</v>
      </c>
    </row>
    <row r="21" spans="1:5" ht="30" customHeight="1" x14ac:dyDescent="0.3">
      <c r="A21" s="161" t="s">
        <v>88</v>
      </c>
      <c r="B21" s="162"/>
      <c r="C21" s="34">
        <v>0</v>
      </c>
      <c r="D21" s="33" t="s">
        <v>89</v>
      </c>
      <c r="E21" s="34">
        <v>45620</v>
      </c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 t="s">
        <v>199</v>
      </c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7"/>
      <c r="B30" s="127"/>
      <c r="C30" s="128">
        <f>A30-B30</f>
        <v>0</v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252</v>
      </c>
      <c r="C32" s="37" t="s">
        <v>82</v>
      </c>
      <c r="D32" s="136" t="s">
        <v>287</v>
      </c>
      <c r="E32" s="137"/>
    </row>
    <row r="33" spans="1:5" ht="18" customHeight="1" x14ac:dyDescent="0.3">
      <c r="A33" s="37" t="s">
        <v>83</v>
      </c>
      <c r="B33" s="106" t="s">
        <v>282</v>
      </c>
      <c r="C33" s="39" t="s">
        <v>84</v>
      </c>
      <c r="D33" s="130" t="s">
        <v>288</v>
      </c>
      <c r="E33" s="131"/>
    </row>
    <row r="34" spans="1:5" ht="27.6" x14ac:dyDescent="0.3">
      <c r="A34" s="39" t="s">
        <v>220</v>
      </c>
      <c r="B34" s="38" t="s">
        <v>283</v>
      </c>
      <c r="C34" s="39" t="s">
        <v>221</v>
      </c>
      <c r="D34" s="132" t="s">
        <v>289</v>
      </c>
      <c r="E34" s="133"/>
    </row>
    <row r="35" spans="1:5" ht="27.6" x14ac:dyDescent="0.3">
      <c r="A35" s="39" t="s">
        <v>222</v>
      </c>
      <c r="B35" s="38" t="s">
        <v>284</v>
      </c>
      <c r="C35" s="39" t="s">
        <v>224</v>
      </c>
      <c r="D35" s="132" t="s">
        <v>290</v>
      </c>
      <c r="E35" s="133"/>
    </row>
    <row r="36" spans="1:5" ht="25.5" customHeight="1" x14ac:dyDescent="0.3">
      <c r="A36" s="39" t="s">
        <v>223</v>
      </c>
      <c r="B36" s="38" t="s">
        <v>285</v>
      </c>
      <c r="C36" s="39" t="s">
        <v>225</v>
      </c>
      <c r="D36" s="134" t="s">
        <v>286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I4" sqref="I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BH2906</v>
      </c>
      <c r="C5" s="119" t="str">
        <f>IF('Loan Outstanding Report'!$H$5="", "", 'Loan Outstanding Report'!$H$5)</f>
        <v>Kesariya</v>
      </c>
      <c r="D5" s="41">
        <v>67022</v>
      </c>
      <c r="E5" s="65">
        <v>45843</v>
      </c>
      <c r="F5" s="38" t="s">
        <v>277</v>
      </c>
      <c r="G5" s="49" t="s">
        <v>278</v>
      </c>
      <c r="H5" s="49" t="s">
        <v>279</v>
      </c>
      <c r="I5" s="120" t="s">
        <v>258</v>
      </c>
      <c r="J5" s="120" t="s">
        <v>261</v>
      </c>
      <c r="K5" s="120" t="s">
        <v>265</v>
      </c>
      <c r="L5" s="11">
        <v>350822958</v>
      </c>
      <c r="M5" s="65" t="s">
        <v>266</v>
      </c>
      <c r="N5" s="124">
        <v>41952</v>
      </c>
      <c r="O5" s="124">
        <v>2250</v>
      </c>
      <c r="P5" s="121" t="s">
        <v>139</v>
      </c>
      <c r="Q5" s="80">
        <v>45492</v>
      </c>
      <c r="R5" s="124">
        <v>2250</v>
      </c>
      <c r="S5" s="124">
        <v>2250</v>
      </c>
      <c r="T5" s="124">
        <v>0</v>
      </c>
      <c r="U5" s="125">
        <f t="shared" ref="U5" si="0">IF(AND(ISBLANK(R5),ISBLANK(S5),ISBLANK(T5)),"",R5-(S5+T5))</f>
        <v>0</v>
      </c>
      <c r="V5" s="117" t="s">
        <v>201</v>
      </c>
      <c r="W5" s="122" t="s">
        <v>281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16" ySplit="4" topLeftCell="BF5" activePane="bottomRight" state="frozen"/>
      <selection pane="topRight" activeCell="Q1" sqref="Q1"/>
      <selection pane="bottomLeft" activeCell="A5" sqref="A5"/>
      <selection pane="bottomRight"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253</v>
      </c>
      <c r="C5" s="38" t="s">
        <v>251</v>
      </c>
      <c r="D5" s="38" t="s">
        <v>250</v>
      </c>
      <c r="E5" s="38" t="s">
        <v>254</v>
      </c>
      <c r="F5" s="38" t="s">
        <v>248</v>
      </c>
      <c r="G5" s="84" t="s">
        <v>247</v>
      </c>
      <c r="H5" s="38" t="s">
        <v>248</v>
      </c>
      <c r="I5" s="84">
        <v>172293</v>
      </c>
      <c r="J5" s="38" t="s">
        <v>255</v>
      </c>
      <c r="K5" s="84">
        <v>172293</v>
      </c>
      <c r="L5" s="84" t="s">
        <v>256</v>
      </c>
      <c r="M5" s="38" t="s">
        <v>257</v>
      </c>
      <c r="N5" s="84">
        <v>26754</v>
      </c>
      <c r="O5" s="84" t="s">
        <v>258</v>
      </c>
      <c r="P5" s="84">
        <v>580536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350822958</v>
      </c>
      <c r="Z5" s="38" t="s">
        <v>265</v>
      </c>
      <c r="AA5" s="108" t="s">
        <v>266</v>
      </c>
      <c r="AB5" s="84">
        <v>41952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2227</v>
      </c>
      <c r="AK5" s="84">
        <v>2250</v>
      </c>
      <c r="AL5" s="108" t="s">
        <v>273</v>
      </c>
      <c r="AM5" s="84">
        <v>39744.339999999997</v>
      </c>
      <c r="AN5" s="112">
        <v>11982.66</v>
      </c>
      <c r="AO5" s="112">
        <v>51727</v>
      </c>
      <c r="AP5" s="112">
        <v>2207.66</v>
      </c>
      <c r="AQ5" s="112">
        <v>42.34</v>
      </c>
      <c r="AR5" s="112">
        <v>2250</v>
      </c>
      <c r="AS5" s="112">
        <v>2207.66</v>
      </c>
      <c r="AT5" s="112">
        <v>42.34</v>
      </c>
      <c r="AU5" s="112">
        <v>2250</v>
      </c>
      <c r="AV5" s="84">
        <v>27</v>
      </c>
      <c r="AW5" s="84"/>
      <c r="AX5" s="84"/>
      <c r="AY5" s="108"/>
      <c r="AZ5" s="84"/>
      <c r="BA5" s="84"/>
      <c r="BB5" s="84" t="s">
        <v>274</v>
      </c>
      <c r="BC5" s="84"/>
      <c r="BD5" s="108"/>
      <c r="BE5" s="84">
        <v>0</v>
      </c>
      <c r="BF5" s="38" t="s">
        <v>261</v>
      </c>
      <c r="BG5" s="84" t="s">
        <v>275</v>
      </c>
      <c r="BH5" s="114" t="s">
        <v>276</v>
      </c>
      <c r="BI5" s="38" t="s">
        <v>110</v>
      </c>
      <c r="BJ5" s="85">
        <v>45843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2250</v>
      </c>
      <c r="BQ5" s="117" t="s">
        <v>201</v>
      </c>
      <c r="BR5" s="118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Vishalkumar Singh</cp:lastModifiedBy>
  <cp:lastPrinted>2025-05-06T06:37:39Z</cp:lastPrinted>
  <dcterms:created xsi:type="dcterms:W3CDTF">2023-04-07T11:05:50Z</dcterms:created>
  <dcterms:modified xsi:type="dcterms:W3CDTF">2025-07-07T08:12:11Z</dcterms:modified>
</cp:coreProperties>
</file>