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E94692C9-6207-4570-ABD2-5FBAFEC29464}" xr6:coauthVersionLast="47" xr6:coauthVersionMax="47" xr10:uidLastSave="{A7FB26C0-8157-4485-A700-0F58F44D80A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<sst xmlns="http://schemas.openxmlformats.org/spreadsheetml/2006/main" count="343" uniqueCount="294">
  <si>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</si>
  <si>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</si>
  <si>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</si>
  <si>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</si>
  <si>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</si>
  <si>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</si>
  <si>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</si>
  <si>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</si>
  <si>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</si>
  <si>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</si>
  <si>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</si>
  <si>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</si>
  <si>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</si>
  <si>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</si>
  <si>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</si>
  <si>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</si>
  <si>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</si>
  <si>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</si>
  <si>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</si>
  <si>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</si>
  <si>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</si>
  <si>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</si>
  <si>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</si>
  <si>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</si>
  <si>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</si>
  <si>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</si>
  <si>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</si>
  <si>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</si>
  <si>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</si>
  <si>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</si>
  <si>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</si>
  <si>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</si>
  <si>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</si>
  <si>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</si>
  <si>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</si>
  <si>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</si>
  <si>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</si>
  <si>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</si>
  <si>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</si>
  <si>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</si>
  <si>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</si>
  <si>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</si>
  <si>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</si>
  <si>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</si>
  <si>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</si>
  <si>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</si>
  <si>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</si>
  <si>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</si>
  <si>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</si>
  <si>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</si>
  <si>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</si>
  <si>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</si>
  <si>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</si>
  <si>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</si>
  <si>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</si>
  <si>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</si>
  <si>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</si>
  <si>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</si>
  <si>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</si>
  <si>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</si>
  <si>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</si>
  <si>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</si>
  <si>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</si>
  <si>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</si>
  <si>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</si>
  <si>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</si>
  <si>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</si>
  <si>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</si>
  <si>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</si>
  <si>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</si>
  <si>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</si>
  <si>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</si>
  <si>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</si>
  <si>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</si>
  <si>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</si>
  <si>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</si>
  <si>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</si>
  <si>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</si>
  <si>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</si>
  <si>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</si>
  <si>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</si>
  <si>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</si>
  <si>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</si>
  <si>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</si>
  <si>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</si>
  <si>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</si>
  <si>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</si>
  <si>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</si>
  <si>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</si>
  <si>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</si>
  <si>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</si>
  <si>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</si>
  <si>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</si>
  <si>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</si>
  <si>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</si>
  <si>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</si>
  <si>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</si>
  <si>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</si>
  <si>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</si>
  <si>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</si>
  <si>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</si>
  <si>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</si>
  <si>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</si>
  <si>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</si>
  <si>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</si>
  <si>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</si>
  <si>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</si>
  <si>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</si>
  <si>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</si>
  <si>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</si>
  <si>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</si>
  <si>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</si>
  <si>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</si>
  <si>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</si>
  <si>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</si>
  <si>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</si>
  <si>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</si>
  <si>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</si>
  <si>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</si>
  <si>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</si>
  <si>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</si>
  <si>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</si>
  <si>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</si>
  <si>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</si>
  <si>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</si>
  <si>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</si>
  <si>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</si>
  <si>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</si>
  <si>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</si>
  <si>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</si>
  <si>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</si>
  <si>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</si>
  <si>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</si>
  <si>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</si>
  <si>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</si>
  <si>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</si>
  <si>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</si>
  <si>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</si>
  <si>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</si>
  <si>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</si>
  <si>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</si>
  <si>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</si>
  <si>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</si>
  <si>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</si>
  <si>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</si>
  <si>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</si>
  <si>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</si>
  <si>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</si>
  <si>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</si>
  <si>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</si>
  <si>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</si>
  <si>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</si>
  <si>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</si>
  <si>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</si>
  <si>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</si>
  <si>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</si>
  <si>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</si>
  <si>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</si>
  <si>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</si>
  <si>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</si>
  <si>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</si>
  <si>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</si>
  <si>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</si>
  <si>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</si>
  <si>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</si>
  <si>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</si>
  <si>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</si>
  <si>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</si>
  <si>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</si>
  <si>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</si>
  <si>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</si>
  <si>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</si>
  <si>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</si>
  <si>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</si>
  <si>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</si>
  <si>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</si>
  <si>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</si>
  <si>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</si>
  <si>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</si>
  <si>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</si>
  <si>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</si>
  <si>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</si>
  <si>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</si>
  <si>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</si>
  <si>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</si>
  <si>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</si>
  <si>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</si>
  <si>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</si>
  <si>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</si>
  <si>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</si>
  <si>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</si>
  <si>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</si>
  <si>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</si>
  <si>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</si>
  <si>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</si>
  <si>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</si>
  <si>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</si>
  <si>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</si>
  <si>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</si>
  <si>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</si>
  <si>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</si>
  <si>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</si>
  <si>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</si>
  <si>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</si>
  <si>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</si>
  <si>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</si>
  <si>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</si>
  <si>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</si>
  <si>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</si>
  <si>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</si>
  <si>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</si>
  <si>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</si>
  <si>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</si>
  <si>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</si>
  <si>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</si>
  <si>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</si>
  <si>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</si>
  <si>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</si>
  <si>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</si>
  <si>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</si>
  <si>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</si>
  <si>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</si>
  <si>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</si>
  <si>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</si>
  <si>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</si>
  <si>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</si>
  <si>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</si>
  <si>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</si>
  <si>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</si>
  <si>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</si>
  <si>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</si>
  <si>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</si>
  <si>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</si>
  <si>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</si>
  <si>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</si>
  <si>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</si>
  <si>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</si>
  <si>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</si>
  <si>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</si>
  <si>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</si>
  <si>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</si>
  <si>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</si>
  <si>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</si>
  <si>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</si>
  <si>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</si>
  <si>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</si>
  <si>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</si>
  <si>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</si>
  <si>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FN25-26-01274</t>
  </si>
  <si>
    <t>Anjani Kumar Pandey/SF0096266</t>
  </si>
  <si>
    <t>Ranjeet Kumar/SF0071776</t>
  </si>
  <si>
    <t>Ajay Gautam/SF0074699</t>
  </si>
  <si>
    <t>Vipin Yadav/SF0071928</t>
  </si>
  <si>
    <t>Himanshu Yadav</t>
  </si>
  <si>
    <t>SF0088684</t>
  </si>
  <si>
    <t>North</t>
  </si>
  <si>
    <t>Uttar Pradesh</t>
  </si>
  <si>
    <t>Varanasi</t>
  </si>
  <si>
    <t>Mirzapur</t>
  </si>
  <si>
    <t>Khaga</t>
  </si>
  <si>
    <t>UP2251</t>
  </si>
  <si>
    <t>Gopiganj</t>
  </si>
  <si>
    <t xml:space="preserve">Keshopur </t>
  </si>
  <si>
    <t>SF0064723</t>
  </si>
  <si>
    <t>VikashYadav</t>
  </si>
  <si>
    <t>kesavpur khanapur-671565</t>
  </si>
  <si>
    <t>Chetana</t>
  </si>
  <si>
    <t>OBC</t>
  </si>
  <si>
    <t>HINDU</t>
  </si>
  <si>
    <t>Thu</t>
  </si>
  <si>
    <t>2</t>
  </si>
  <si>
    <t>1161375</t>
  </si>
  <si>
    <t>5 Yrs</t>
  </si>
  <si>
    <t>&gt; 4 to 6 Years</t>
  </si>
  <si>
    <t>SID951375505480</t>
  </si>
  <si>
    <t>Agriculture &amp; Farming</t>
  </si>
  <si>
    <t>NIRMALA DEVI</t>
  </si>
  <si>
    <t>23-Dec-2022</t>
  </si>
  <si>
    <t>17 Dec 2019</t>
  </si>
  <si>
    <t>09-Feb-2023</t>
  </si>
  <si>
    <t>11-Mar-2025</t>
  </si>
  <si>
    <t>90+</t>
  </si>
  <si>
    <t>Open</t>
  </si>
  <si>
    <t>9974810706</t>
  </si>
  <si>
    <t>Sonu Singh/SF0078658</t>
  </si>
  <si>
    <t xml:space="preserve">As per borrower - LO Himanshu Yadav/SF0088684 collected 2 EMI amount of Rs. 5600 at the rate of 2800 per month on date  09-12-24, 09-01-25 but entry not posted in FIMO. ( collected amount posted as EMI amount of Rs. 1000 on date 11-03-25 )                                                Borrower Assets classification - SMA - Two
Evidence available - Loan card            </t>
  </si>
  <si>
    <t>CSS</t>
  </si>
  <si>
    <t>Absconding</t>
  </si>
  <si>
    <t>Loan Officer</t>
  </si>
  <si>
    <t>Completed-Report Submitted</t>
  </si>
  <si>
    <t>Dear Team,
Below is a recommended course of action to address the missing postings and the absconding of Loan Officer Himanshu Yadav (SF0088684) at Gopiganj Branch.
During Fild Visit we have found that Loan Officer Himanshu Yadav/SF0088684 collected collection but not posted as per FIMO LO Absconding in Gopiganj Branch.</t>
  </si>
  <si>
    <t>FIR Not Filled</t>
  </si>
  <si>
    <t xml:space="preserve">As per borrower - LO Himanshu Yadav/SF0088684 collected 2 EMI amount of Rs. 5600 at the rate of 2800 per month on date  09-01-25 but entry not posted in FIMO. ( collected amount posted as EMI amount of Rs. 1000 on date 11-03-25 )                                                Borrower Assets classification - SMA - Two
Evidence available - Loan card            </t>
  </si>
  <si>
    <t xml:space="preserve">As per borrower - LO Himanshu Yadav/SF0088684 collected 2 EMI amount of Rs. 5600 at the rate of 2800 per month on date  09-12-24 but entry not posted in FIMO. ( collected amount posted as EMI amount of Rs. 1000 on date 11-03-25 )                                                Borrower Assets classification - SMA - Two
Evidence available - Loan card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</si>
</sst>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UP2251</v>
      </c>
      <c r="D5" s="63" t="str">
        <f>IF('Physical Cash at Safe'!D28="Yes", 'Physical Cash at Safe'!B4, 'Borrower Wise Details'!C5)</f>
        <v>Gopiganj</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45845</v>
      </c>
      <c r="H5" s="107" t="s">
        <v>286</v>
      </c>
      <c r="I5" s="61">
        <v>45846</v>
      </c>
      <c r="J5" s="74" t="str">
        <f>IF('Physical Cash at Safe'!D28="Yes",'Physical Cash at Safe'!E28,IF('Borrower Wise Details'!D5&lt;&gt;"",'Borrower Wise Details'!D5,""))</f>
        <v>FN25-26-01274</v>
      </c>
      <c r="K5" s="81">
        <v>1</v>
      </c>
      <c r="L5" s="82">
        <v>5600</v>
      </c>
      <c r="M5" s="82">
        <v>0</v>
      </c>
      <c r="N5" s="82" t="s">
        <v>249</v>
      </c>
      <c r="O5" s="82" t="s">
        <v>250</v>
      </c>
      <c r="P5" s="82" t="s">
        <v>251</v>
      </c>
      <c r="Q5" s="82" t="s">
        <v>252</v>
      </c>
      <c r="R5" s="75" t="str">
        <f>IF('Physical Cash at Safe'!$D$28="Yes", 'Physical Cash at Safe'!$A$28, IF('Borrower Wise Details'!F5&lt;&gt;"", 'Borrower Wise Details'!F5, ""))</f>
        <v>Himanshu Yadav</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SF0088684</v>
      </c>
      <c r="U5" s="77" t="s">
        <v>287</v>
      </c>
      <c r="V5" s="61">
        <v>45736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289</v>
      </c>
      <c r="Z5" s="61">
        <v>45848</v>
      </c>
      <c r="AA5" s="61">
        <v>45849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5600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1000</v>
      </c>
      <c r="AE5" s="126">
        <f>IF(AND(AC5="", AD5=""), "", IF(AD5="", AC5, AC5 - IF(ISNUMBER(AD5), AD5, 0)))</f>
        <v>4600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45850</v>
      </c>
      <c r="AH5" s="70" t="s">
        <v>290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UP2251</v>
      </c>
      <c r="C5" s="50" t="str">
        <f>IF('Fraud Investigation Report'!D5="", "", 'Fraud Investigation Report'!D5)</f>
        <v>Gopiganj</v>
      </c>
      <c r="D5" s="68" t="str">
        <f>IF(OR('Fraud Investigation Report'!R5="", 'Fraud Investigation Report'!R5=0), "", 'Fraud Investigation Report'!R5)</f>
        <v>Himanshu Yadav</v>
      </c>
      <c r="E5" s="68" t="str">
        <f>IF(OR('Fraud Investigation Report'!T5="", 'Fraud Investigation Report'!T5=0), "", 'Fraud Investigation Report'!T5)</f>
        <v>SF0088684</v>
      </c>
      <c r="F5" s="68" t="str">
        <f>IF(OR('Fraud Investigation Report'!S5="", 'Fraud Investigation Report'!S5=0), "", 'Fraud Investigation Report'!S5)</f>
        <v>Loan Officer</v>
      </c>
      <c r="G5" s="50" t="str">
        <f>IF('Fraud Investigation Report'!J5="", "", 'Fraud Investigation Report'!J5)</f>
        <v>FN25-26-01274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5600</v>
      </c>
      <c r="O5" s="69">
        <f>IF('Fraud Investigation Report'!AD5="", "", 'Fraud Investigation Report'!AD5)</f>
        <v>1000</v>
      </c>
      <c r="P5" s="126">
        <f>IF(AND(N5="", O5=""), "", IF(O5="", N5, N5 - IF(ISNUMBER(O5), O5, 0)))</f>
        <v>4600</v>
      </c>
      <c r="Q5" s="49"/>
      <c r="R5" s="84" t="s">
        <v>291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1" sqref="D1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R5" activePane="bottomRight" state="frozen"/>
      <selection pane="topRight" activeCell="K1" sqref="K1"/>
      <selection pane="bottomLeft" activeCell="A5" sqref="A5"/>
      <selection pane="bottomRight" activeCell="T6" sqref="T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UP2251</v>
      </c>
      <c r="C5" s="119" t="str">
        <f>IF('Loan Outstanding Report'!$H$5="", "", 'Loan Outstanding Report'!$H$5)</f>
        <v>Gopiganj</v>
      </c>
      <c r="D5" s="41" t="s">
        <v>248</v>
      </c>
      <c r="E5" s="65">
        <v>45848</v>
      </c>
      <c r="F5" s="38" t="s">
        <v>253</v>
      </c>
      <c r="G5" s="49" t="s">
        <v>254</v>
      </c>
      <c r="H5" s="49" t="s">
        <v>288</v>
      </c>
      <c r="I5" s="120" t="s">
        <v>265</v>
      </c>
      <c r="J5" s="120" t="s">
        <v>274</v>
      </c>
      <c r="K5" s="120" t="s">
        <v>276</v>
      </c>
      <c r="L5" s="11">
        <v>350006720</v>
      </c>
      <c r="M5" s="65" t="s">
        <v>277</v>
      </c>
      <c r="N5" s="124">
        <v>52390</v>
      </c>
      <c r="O5" s="124">
        <v>2800</v>
      </c>
      <c r="P5" s="121" t="s">
        <v>139</v>
      </c>
      <c r="Q5" s="80">
        <v>45635</v>
      </c>
      <c r="R5" s="124">
        <v>2800</v>
      </c>
      <c r="S5" s="124">
        <v>1000</v>
      </c>
      <c r="T5" s="124">
        <v>0</v>
      </c>
      <c r="U5" s="125">
        <f t="shared" ref="U5" si="0">IF(AND(ISBLANK(R5),ISBLANK(S5),ISBLANK(T5)),"",R5-(S5+T5))</f>
        <v>1800</v>
      </c>
      <c r="V5" s="117" t="s">
        <v>202</v>
      </c>
      <c r="W5" s="122" t="s">
        <v>293</v>
      </c>
    </row>
    <row r="6" spans="1:23" ht="25.05" customHeight="1" x14ac:dyDescent="0.3">
      <c r="A6" s="64">
        <v>2</v>
      </c>
      <c r="B6" s="60" t="str">
        <f>IF(J6&lt;&gt;"", $B$5, "")</f>
        <v>UP2251</v>
      </c>
      <c r="C6" s="119" t="str">
        <f>IF(J6&lt;&gt;"", $C$5, "")</f>
        <v>Gopiganj</v>
      </c>
      <c r="D6" s="41" t="str">
        <f>IF(J6&lt;&gt;"", $D$5, "")</f>
        <v>FN25-26-01274</v>
      </c>
      <c r="E6" s="65">
        <v>45848</v>
      </c>
      <c r="F6" s="38" t="str">
        <f>IF(J6&lt;&gt;"", $F$5, "")</f>
        <v>Himanshu Yadav</v>
      </c>
      <c r="G6" s="49" t="str">
        <f>IF(J6&lt;&gt;"", $G$5, "")</f>
        <v>SF0088684</v>
      </c>
      <c r="H6" s="49" t="str">
        <f>IF(J6&lt;&gt;"", $H$5, "")</f>
        <v>Loan Officer</v>
      </c>
      <c r="I6" s="120" t="s">
        <v>265</v>
      </c>
      <c r="J6" s="120" t="s">
        <v>274</v>
      </c>
      <c r="K6" s="120" t="s">
        <v>276</v>
      </c>
      <c r="L6" s="11">
        <v>350006720</v>
      </c>
      <c r="M6" s="65" t="s">
        <v>277</v>
      </c>
      <c r="N6" s="124">
        <v>52390</v>
      </c>
      <c r="O6" s="124">
        <v>2800</v>
      </c>
      <c r="P6" s="121" t="s">
        <v>139</v>
      </c>
      <c r="Q6" s="80">
        <v>45666</v>
      </c>
      <c r="R6" s="124">
        <v>2800</v>
      </c>
      <c r="S6" s="124">
        <v>0</v>
      </c>
      <c r="T6" s="124">
        <v>0</v>
      </c>
      <c r="U6" s="125">
        <f t="shared" ref="U6:U69" si="1">IF(AND(ISBLANK(R6),ISBLANK(S6),ISBLANK(T6)),"",R6-(S6+T6))</f>
        <v>2800</v>
      </c>
      <c r="V6" s="117" t="s">
        <v>202</v>
      </c>
      <c r="W6" s="122" t="s">
        <v>292</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255</v>
      </c>
      <c r="C5" s="38" t="s">
        <v>256</v>
      </c>
      <c r="D5" s="38" t="s">
        <v>257</v>
      </c>
      <c r="E5" s="38" t="s">
        <v>258</v>
      </c>
      <c r="F5" s="38" t="s">
        <v>259</v>
      </c>
      <c r="G5" s="84" t="s">
        <v>260</v>
      </c>
      <c r="H5" s="38" t="s">
        <v>261</v>
      </c>
      <c r="I5" s="84">
        <v>3326</v>
      </c>
      <c r="J5" s="38" t="s">
        <v>262</v>
      </c>
      <c r="K5" s="84">
        <v>3326</v>
      </c>
      <c r="L5" s="84" t="s">
        <v>263</v>
      </c>
      <c r="M5" s="38" t="s">
        <v>264</v>
      </c>
      <c r="N5" s="84">
        <v>4820</v>
      </c>
      <c r="O5" s="84" t="s">
        <v>265</v>
      </c>
      <c r="P5" s="84">
        <v>5689</v>
      </c>
      <c r="Q5" s="38" t="s">
        <v>271</v>
      </c>
      <c r="R5" s="38" t="s">
        <v>266</v>
      </c>
      <c r="S5" s="84" t="s">
        <v>274</v>
      </c>
      <c r="T5" s="84" t="s">
        <v>274</v>
      </c>
      <c r="U5" s="84" t="s">
        <v>267</v>
      </c>
      <c r="V5" s="84" t="s">
        <v>268</v>
      </c>
      <c r="W5" s="84">
        <v>541</v>
      </c>
      <c r="X5" s="38" t="s">
        <v>275</v>
      </c>
      <c r="Y5" s="84">
        <v>350006720</v>
      </c>
      <c r="Z5" s="38" t="s">
        <v>276</v>
      </c>
      <c r="AA5" s="108" t="s">
        <v>277</v>
      </c>
      <c r="AB5" s="84">
        <v>52390</v>
      </c>
      <c r="AC5" s="108" t="s">
        <v>269</v>
      </c>
      <c r="AD5" s="84">
        <v>24</v>
      </c>
      <c r="AE5" s="84" t="s">
        <v>270</v>
      </c>
      <c r="AF5" s="84" t="s">
        <v>272</v>
      </c>
      <c r="AG5" s="108" t="s">
        <v>278</v>
      </c>
      <c r="AH5" s="84" t="s">
        <v>273</v>
      </c>
      <c r="AI5" s="108" t="s">
        <v>279</v>
      </c>
      <c r="AJ5" s="84">
        <v>3321</v>
      </c>
      <c r="AK5" s="84">
        <v>2800</v>
      </c>
      <c r="AL5" s="108" t="s">
        <v>280</v>
      </c>
      <c r="AM5" s="84">
        <v>47848.22</v>
      </c>
      <c r="AN5" s="112">
        <v>15272.78</v>
      </c>
      <c r="AO5" s="112">
        <v>63121</v>
      </c>
      <c r="AP5" s="112">
        <v>4541.78</v>
      </c>
      <c r="AQ5" s="112">
        <v>58.22</v>
      </c>
      <c r="AR5" s="112">
        <v>4600</v>
      </c>
      <c r="AS5" s="112">
        <v>4541.78</v>
      </c>
      <c r="AT5" s="112">
        <v>58.22</v>
      </c>
      <c r="AU5" s="112">
        <v>4600</v>
      </c>
      <c r="AV5" s="84">
        <v>30</v>
      </c>
      <c r="AW5" s="84">
        <v>217</v>
      </c>
      <c r="AX5" s="84" t="s">
        <v>281</v>
      </c>
      <c r="AY5" s="108"/>
      <c r="AZ5" s="84"/>
      <c r="BA5" s="84"/>
      <c r="BB5" s="84" t="s">
        <v>282</v>
      </c>
      <c r="BC5" s="84"/>
      <c r="BD5" s="108"/>
      <c r="BE5" s="84">
        <v>0</v>
      </c>
      <c r="BF5" s="38" t="s">
        <v>274</v>
      </c>
      <c r="BG5" s="84" t="s">
        <v>283</v>
      </c>
      <c r="BH5" s="114" t="s">
        <v>284</v>
      </c>
      <c r="BI5" s="38" t="s">
        <v>110</v>
      </c>
      <c r="BJ5" s="85">
        <v>45848</v>
      </c>
      <c r="BK5" s="84"/>
      <c r="BL5" s="38" t="s">
        <v>114</v>
      </c>
      <c r="BM5" s="115" t="s">
        <v>119</v>
      </c>
      <c r="BN5" s="116" t="s">
        <v>200</v>
      </c>
      <c r="BO5" s="84" t="s">
        <v>245</v>
      </c>
      <c r="BP5" s="84">
        <v>5600</v>
      </c>
      <c r="BQ5" s="117" t="s">
        <v>202</v>
      </c>
      <c r="BR5" s="130" t="s">
        <v>285</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30"/>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2025-07-12T05:00:44Z</dcterms:modified>
</cp:coreProperties>
</file>