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Drive data/Desktop Data/Extra new data'25/July'25/CLV report/Paroo CSS data/"/>
    </mc:Choice>
  </mc:AlternateContent>
  <xr:revisionPtr revIDLastSave="38" documentId="8_{76242F2D-4A09-444D-B657-D0AFBCAEB634}" xr6:coauthVersionLast="47" xr6:coauthVersionMax="47" xr10:uidLastSave="{A656C897-1856-44FF-AF55-F71F8BC77FF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<sst xmlns="http://schemas.openxmlformats.org/spreadsheetml/2006/main" count="349" uniqueCount="299">
  <si>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</si>
  <si>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</si>
  <si>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</si>
  <si>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</si>
  <si>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</si>
  <si>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</si>
  <si>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</si>
  <si>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</si>
  <si>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</si>
  <si>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</si>
  <si>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</si>
  <si>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</si>
  <si>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</si>
  <si>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</si>
  <si>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</si>
  <si>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</si>
  <si>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</si>
  <si>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</si>
  <si>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</si>
  <si>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</si>
  <si>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</si>
  <si>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</si>
  <si>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</si>
  <si>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</si>
  <si>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</si>
  <si>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</si>
  <si>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</si>
  <si>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</si>
  <si>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</si>
  <si>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</si>
  <si>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</si>
  <si>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</si>
  <si>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</si>
  <si>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</si>
  <si>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</si>
  <si>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</si>
  <si>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</si>
  <si>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</si>
  <si>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</si>
  <si>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</si>
  <si>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</si>
  <si>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</si>
  <si>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</si>
  <si>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</si>
  <si>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</si>
  <si>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</si>
  <si>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</si>
  <si>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</si>
  <si>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</si>
  <si>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</si>
  <si>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</si>
  <si>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</si>
  <si>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</si>
  <si>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</si>
  <si>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</si>
  <si>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</si>
  <si>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</si>
  <si>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</si>
  <si>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</si>
  <si>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</si>
  <si>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</si>
  <si>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</si>
  <si>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</si>
  <si>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</si>
  <si>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</si>
  <si>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</si>
  <si>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</si>
  <si>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</si>
  <si>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</si>
  <si>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</si>
  <si>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</si>
  <si>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</si>
  <si>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</si>
  <si>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</si>
  <si>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</si>
  <si>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</si>
  <si>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</si>
  <si>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</si>
  <si>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</si>
  <si>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</si>
  <si>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</si>
  <si>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</si>
  <si>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</si>
  <si>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</si>
  <si>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</si>
  <si>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</si>
  <si>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</si>
  <si>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</si>
  <si>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</si>
  <si>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</si>
  <si>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</si>
  <si>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</si>
  <si>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</si>
  <si>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</si>
  <si>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</si>
  <si>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</si>
  <si>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</si>
  <si>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</si>
  <si>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</si>
  <si>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</si>
  <si>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</si>
  <si>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</si>
  <si>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</si>
  <si>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</si>
  <si>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</si>
  <si>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</si>
  <si>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</si>
  <si>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</si>
  <si>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</si>
  <si>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</si>
  <si>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</si>
  <si>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</si>
  <si>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</si>
  <si>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</si>
  <si>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</si>
  <si>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</si>
  <si>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</si>
  <si>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</si>
  <si>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</si>
  <si>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</si>
  <si>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</si>
  <si>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</si>
  <si>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</si>
  <si>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</si>
  <si>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</si>
  <si>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</si>
  <si>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</si>
  <si>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</si>
  <si>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</si>
  <si>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</si>
  <si>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</si>
  <si>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</si>
  <si>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</si>
  <si>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</si>
  <si>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</si>
  <si>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</si>
  <si>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</si>
  <si>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</si>
  <si>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</si>
  <si>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</si>
  <si>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</si>
  <si>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</si>
  <si>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</si>
  <si>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</si>
  <si>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</si>
  <si>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</si>
  <si>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</si>
  <si>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</si>
  <si>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</si>
  <si>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</si>
  <si>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</si>
  <si>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</si>
  <si>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</si>
  <si>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</si>
  <si>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</si>
  <si>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</si>
  <si>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</si>
  <si>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</si>
  <si>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</si>
  <si>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</si>
  <si>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</si>
  <si>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</si>
  <si>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</si>
  <si>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</si>
  <si>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</si>
  <si>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</si>
  <si>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</si>
  <si>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</si>
  <si>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</si>
  <si>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</si>
  <si>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</si>
  <si>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</si>
  <si>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</si>
  <si>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</si>
  <si>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</si>
  <si>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</si>
  <si>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</si>
  <si>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</si>
  <si>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</si>
  <si>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</si>
  <si>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</si>
  <si>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</si>
  <si>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</si>
  <si>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</si>
  <si>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</si>
  <si>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</si>
  <si>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</si>
  <si>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</si>
  <si>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</si>
  <si>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</si>
  <si>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</si>
  <si>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</si>
  <si>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</si>
  <si>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</si>
  <si>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</si>
  <si>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</si>
  <si>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</si>
  <si>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</si>
  <si>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</si>
  <si>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</si>
  <si>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</si>
  <si>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</si>
  <si>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</si>
  <si>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</si>
  <si>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</si>
  <si>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</si>
  <si>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</si>
  <si>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</si>
  <si>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</si>
  <si>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</si>
  <si>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</si>
  <si>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</si>
  <si>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</si>
  <si>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</si>
  <si>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</si>
  <si>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</si>
  <si>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</si>
  <si>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</si>
  <si>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</si>
  <si>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</si>
  <si>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</si>
  <si>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</si>
  <si>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</si>
  <si>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</si>
  <si>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</si>
  <si>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</si>
  <si>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</si>
  <si>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</si>
  <si>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</si>
  <si>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</si>
  <si>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</si>
  <si>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</si>
  <si>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</si>
  <si>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</si>
  <si>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</si>
  <si>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</si>
  <si>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</si>
  <si>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</si>
  <si>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</si>
  <si>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</si>
  <si>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</si>
  <si>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</si>
  <si>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</si>
  <si>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</si>
  <si>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</si>
  <si>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</si>
  <si>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</si>
  <si>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</si>
  <si>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</si>
  <si>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</si>
  <si>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</si>
  <si>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BH2984</t>
  </si>
  <si>
    <t>Paroo</t>
  </si>
  <si>
    <t>Baijalpur</t>
  </si>
  <si>
    <t>SF0088921</t>
  </si>
  <si>
    <t>Chandan Kumar</t>
  </si>
  <si>
    <t>553966</t>
  </si>
  <si>
    <t>1071257</t>
  </si>
  <si>
    <t>Chetana</t>
  </si>
  <si>
    <t>SSF4219690</t>
  </si>
  <si>
    <t>OBC</t>
  </si>
  <si>
    <t>HINDU</t>
  </si>
  <si>
    <t>Animal Husbandry &amp; Poultry</t>
  </si>
  <si>
    <t>GITA DEVI</t>
  </si>
  <si>
    <t>9971628363</t>
  </si>
  <si>
    <t>27-Jul-2023</t>
  </si>
  <si>
    <t>03</t>
  </si>
  <si>
    <t>1</t>
  </si>
  <si>
    <t>1 Yrs</t>
  </si>
  <si>
    <t>&lt;= 2 Years</t>
  </si>
  <si>
    <t>03-Sep-2023</t>
  </si>
  <si>
    <t>03-Sep-2024</t>
  </si>
  <si>
    <t>Open</t>
  </si>
  <si>
    <t>Satyam Kumar/SF0079688</t>
  </si>
  <si>
    <t>Rohit Kumar</t>
  </si>
  <si>
    <t>SF0078126</t>
  </si>
  <si>
    <t>LO</t>
  </si>
  <si>
    <t>Saraiya</t>
  </si>
  <si>
    <t>Dual Staff</t>
  </si>
  <si>
    <t>G-2</t>
  </si>
  <si>
    <t>Amit Kumar</t>
  </si>
  <si>
    <t>SF0096914</t>
  </si>
  <si>
    <t>Branch Quality Manager</t>
  </si>
  <si>
    <t xml:space="preserve">Available &amp; Updated </t>
  </si>
  <si>
    <t>G-1</t>
  </si>
  <si>
    <t>Nikesh kumar</t>
  </si>
  <si>
    <t>SF0088685</t>
  </si>
  <si>
    <t>Loan Officer</t>
  </si>
  <si>
    <t>CSS</t>
  </si>
  <si>
    <t>Praveen kumar Pandit/SF0097197</t>
  </si>
  <si>
    <t>Aditya Kumar/SF0092055</t>
  </si>
  <si>
    <t>Vidya Bhusan Dubey/SF0024851</t>
  </si>
  <si>
    <t>Alok Kumar Raju/SF0091403</t>
  </si>
  <si>
    <t>Absconding</t>
  </si>
  <si>
    <t>Completed-Report Submitted</t>
  </si>
  <si>
    <t>Complaint raise by borrower to CSS that she close her loan but still reflecting od. Post verification it is observed that borrower preclose her loan by paying rs.6720/- on date 03-03-25 to LO Rohit Kumar/SF0078126 but he did not close her loan in fimo even he kept that amount in his pocket. The final fraud amount is rs.6720/-.</t>
  </si>
  <si>
    <t>FN25-26-01279</t>
  </si>
  <si>
    <t>Borrower preclose her loan by paying rs.6720/- on date 03-03-25 to  Lo Rohit Kumar/SF0078126  but he did not close her loan in fimo even he kept that amount in his pocket.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</si>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</sst>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BH2984</v>
      </c>
      <c r="D5" s="63" t="str">
        <f>IF('Physical Cash at Safe'!D28="Yes", 'Physical Cash at Safe'!A4, 'Borrower Wise Details'!C5)</f>
        <v>Paroo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45827</v>
      </c>
      <c r="H5" s="107" t="s">
        <v>288</v>
      </c>
      <c r="I5" s="61">
        <v>45846</v>
      </c>
      <c r="J5" s="74" t="str">
        <f>IF('Physical Cash at Safe'!D28="Yes",'Physical Cash at Safe'!E28,IF('Borrower Wise Details'!D5&lt;&gt;"",'Borrower Wise Details'!D5,""))</f>
        <v>FN25-26-01279</v>
      </c>
      <c r="K5" s="81">
        <v>1</v>
      </c>
      <c r="L5" s="82">
        <v>6720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SF0078126</v>
      </c>
      <c r="U5" s="77" t="s">
        <v>293</v>
      </c>
      <c r="V5" s="61">
        <v>45730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45846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45846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BH2984</v>
      </c>
      <c r="C5" s="50" t="str">
        <f>IF('Fraud Investigation Report'!D5="", "", 'Fraud Investigation Report'!D5)</f>
        <v>Paroo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SF0078126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0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277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45846</v>
      </c>
      <c r="C6" s="18">
        <v>45845</v>
      </c>
      <c r="D6" s="18">
        <v>45846</v>
      </c>
      <c r="E6" s="19">
        <v>0.54166666666666663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284</v>
      </c>
      <c r="C11" s="23">
        <f>B11*A11</f>
        <v>142000</v>
      </c>
      <c r="D11" s="25">
        <v>23</v>
      </c>
      <c r="E11" s="23">
        <f t="shared" ref="E11:E17" si="0">D11*A11</f>
        <v>11500</v>
      </c>
    </row>
    <row r="12" spans="1:5" ht="14.4" x14ac:dyDescent="0.3">
      <c r="A12" s="24">
        <v>200</v>
      </c>
      <c r="B12" s="25">
        <v>78</v>
      </c>
      <c r="C12" s="23">
        <f>B12*A12</f>
        <v>15600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154</v>
      </c>
      <c r="C13" s="23">
        <f t="shared" ref="C13:C17" si="1">B13*A13</f>
        <v>15400</v>
      </c>
      <c r="D13" s="25">
        <v>41</v>
      </c>
      <c r="E13" s="23">
        <f t="shared" si="0"/>
        <v>4100</v>
      </c>
    </row>
    <row r="14" spans="1:5" ht="14.4" x14ac:dyDescent="0.3">
      <c r="A14" s="24">
        <v>50</v>
      </c>
      <c r="B14" s="25">
        <v>11</v>
      </c>
      <c r="C14" s="23">
        <f t="shared" si="1"/>
        <v>550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13</v>
      </c>
      <c r="C15" s="23">
        <f t="shared" si="1"/>
        <v>260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44</v>
      </c>
      <c r="E18" s="28">
        <f>D18</f>
        <v>44</v>
      </c>
    </row>
    <row r="19" spans="1:5" ht="14.4" x14ac:dyDescent="0.3">
      <c r="A19" s="29"/>
      <c r="B19" s="30" t="s">
        <v>76</v>
      </c>
      <c r="C19" s="31">
        <f>SUM(C10:C18)</f>
        <v>173854</v>
      </c>
      <c r="D19" s="30" t="s">
        <v>76</v>
      </c>
      <c r="E19" s="31">
        <f>SUM(E10:E18)</f>
        <v>15844</v>
      </c>
    </row>
    <row r="20" spans="1:5" ht="30" customHeight="1" x14ac:dyDescent="0.3">
      <c r="A20" s="143" t="s">
        <v>97</v>
      </c>
      <c r="B20" s="144"/>
      <c r="C20" s="32">
        <v>173854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15850</v>
      </c>
      <c r="D21" s="33" t="s">
        <v>89</v>
      </c>
      <c r="E21" s="34">
        <v>173860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278</v>
      </c>
      <c r="C32" s="37" t="s">
        <v>82</v>
      </c>
      <c r="D32" s="153" t="s">
        <v>283</v>
      </c>
      <c r="E32" s="154"/>
    </row>
    <row r="33" spans="1:5" ht="18" customHeight="1" x14ac:dyDescent="0.3">
      <c r="A33" s="37" t="s">
        <v>83</v>
      </c>
      <c r="B33" s="106" t="s">
        <v>279</v>
      </c>
      <c r="C33" s="39" t="s">
        <v>84</v>
      </c>
      <c r="D33" s="147" t="s">
        <v>284</v>
      </c>
      <c r="E33" s="148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49" t="s">
        <v>285</v>
      </c>
      <c r="E34" s="150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49" t="s">
        <v>286</v>
      </c>
      <c r="E35" s="150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51" t="s">
        <v>287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BH2984</v>
      </c>
      <c r="C5" s="119" t="str">
        <f>IF('Loan Outstanding Report'!$H$5="", "", 'Loan Outstanding Report'!$H$5)</f>
        <v>Paroo</v>
      </c>
      <c r="D5" s="41" t="s">
        <v>296</v>
      </c>
      <c r="E5" s="65">
        <v>45846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352315000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45719</v>
      </c>
      <c r="R5" s="124">
        <v>6720</v>
      </c>
      <c r="S5" s="124">
        <v>0</v>
      </c>
      <c r="T5" s="124">
        <v>0</v>
      </c>
      <c r="U5" s="125">
        <f t="shared" ref="U5" si="0">IF(AND(ISBLANK(R5),ISBLANK(S5),ISBLANK(T5)),"",R5-(S5+T5))</f>
        <v>6720</v>
      </c>
      <c r="V5" s="117" t="s">
        <v>201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AH5" activePane="bottomRight" state="frozen"/>
      <selection pane="topRight" activeCell="Q1" sqref="Q1"/>
      <selection pane="bottomLeft" activeCell="A5" sqref="A5"/>
      <selection pane="bottomRight" activeCell="V5" sqref="V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20678</v>
      </c>
      <c r="J5" s="38" t="s">
        <v>253</v>
      </c>
      <c r="K5" s="84">
        <v>20678</v>
      </c>
      <c r="L5" s="84" t="s">
        <v>254</v>
      </c>
      <c r="M5" s="38" t="s">
        <v>255</v>
      </c>
      <c r="N5" s="84">
        <v>29662</v>
      </c>
      <c r="O5" s="84" t="s">
        <v>256</v>
      </c>
      <c r="P5" s="84">
        <v>46182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352315000</v>
      </c>
      <c r="Z5" s="38" t="s">
        <v>263</v>
      </c>
      <c r="AA5" s="108" t="s">
        <v>264</v>
      </c>
      <c r="AB5" s="84" t="s">
        <v>265</v>
      </c>
      <c r="AC5" s="108">
        <v>42000</v>
      </c>
      <c r="AD5" s="84" t="s">
        <v>266</v>
      </c>
      <c r="AE5" s="84">
        <v>24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35165.35</v>
      </c>
      <c r="AN5" s="112">
        <v>11874.65</v>
      </c>
      <c r="AO5" s="112">
        <v>47040</v>
      </c>
      <c r="AP5" s="112">
        <v>6834.65</v>
      </c>
      <c r="AQ5" s="112">
        <v>298.35000000000002</v>
      </c>
      <c r="AR5" s="112">
        <v>7133</v>
      </c>
      <c r="AS5" s="112">
        <v>2094.88</v>
      </c>
      <c r="AT5" s="112">
        <v>145.12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>
        <v>9971628363</v>
      </c>
      <c r="BH5" s="114" t="s">
        <v>273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6720</v>
      </c>
      <c r="BQ5" s="117" t="s">
        <v>201</v>
      </c>
      <c r="BR5" s="118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2025-07-08T08:20:30Z</dcterms:modified>
</cp:coreProperties>
</file>