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80FF48F6-FFE9-4A7D-B7F9-F97032D25490}" xr6:coauthVersionLast="47" xr6:coauthVersionMax="47" xr10:uidLastSave="{8616248D-EDA1-4BFF-BD95-3573F5A4419A}"/>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<sst xmlns="http://schemas.openxmlformats.org/spreadsheetml/2006/main" count="336" uniqueCount="290">
  <si>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</si>
  <si>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</si>
  <si>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</si>
  <si>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</si>
  <si>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</si>
  <si>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</si>
  <si>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</si>
  <si>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</si>
  <si>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</si>
  <si>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</si>
  <si>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</si>
  <si>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</si>
  <si>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</si>
  <si>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</si>
  <si>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</si>
  <si>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</si>
  <si>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</si>
  <si>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</si>
  <si>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</si>
  <si>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</si>
  <si>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</si>
  <si>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</si>
  <si>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</si>
  <si>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</si>
  <si>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</si>
  <si>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</si>
  <si>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</si>
  <si>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</si>
  <si>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</si>
  <si>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</si>
  <si>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</si>
  <si>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</si>
  <si>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</si>
  <si>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</si>
  <si>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</si>
  <si>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</si>
  <si>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</si>
  <si>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</si>
  <si>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</si>
  <si>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</si>
  <si>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</si>
  <si>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</si>
  <si>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</si>
  <si>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</si>
  <si>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</si>
  <si>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</si>
  <si>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</si>
  <si>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</si>
  <si>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</si>
  <si>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</si>
  <si>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</si>
  <si>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</si>
  <si>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</si>
  <si>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</si>
  <si>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</si>
  <si>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</si>
  <si>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</si>
  <si>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</si>
  <si>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</si>
  <si>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</si>
  <si>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</si>
  <si>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</si>
  <si>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</si>
  <si>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</si>
  <si>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</si>
  <si>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</si>
  <si>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</si>
  <si>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</si>
  <si>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</si>
  <si>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</si>
  <si>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</si>
  <si>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</si>
  <si>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</si>
  <si>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</si>
  <si>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</si>
  <si>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</si>
  <si>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</si>
  <si>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</si>
  <si>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</si>
  <si>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</si>
  <si>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</si>
  <si>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</si>
  <si>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</si>
  <si>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</si>
  <si>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</si>
  <si>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</si>
  <si>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</si>
  <si>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</si>
  <si>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</si>
  <si>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</si>
  <si>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</si>
  <si>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</si>
  <si>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</si>
  <si>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</si>
  <si>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</si>
  <si>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</si>
  <si>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</si>
  <si>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</si>
  <si>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</si>
  <si>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</si>
  <si>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</si>
  <si>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</si>
  <si>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</si>
  <si>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</si>
  <si>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</si>
  <si>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</si>
  <si>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</si>
  <si>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</si>
  <si>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</si>
  <si>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</si>
  <si>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</si>
  <si>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</si>
  <si>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</si>
  <si>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</si>
  <si>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</si>
  <si>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</si>
  <si>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</si>
  <si>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</si>
  <si>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</si>
  <si>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</si>
  <si>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</si>
  <si>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</si>
  <si>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</si>
  <si>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</si>
  <si>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</si>
  <si>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</si>
  <si>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</si>
  <si>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</si>
  <si>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</si>
  <si>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</si>
  <si>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</si>
  <si>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</si>
  <si>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</si>
  <si>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</si>
  <si>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</si>
  <si>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</si>
  <si>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</si>
  <si>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</si>
  <si>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</si>
  <si>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</si>
  <si>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</si>
  <si>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</si>
  <si>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</si>
  <si>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</si>
  <si>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</si>
  <si>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</si>
  <si>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</si>
  <si>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</si>
  <si>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</si>
  <si>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</si>
  <si>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</si>
  <si>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</si>
  <si>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</si>
  <si>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</si>
  <si>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</si>
  <si>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</si>
  <si>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</si>
  <si>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</si>
  <si>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</si>
  <si>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</si>
  <si>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</si>
  <si>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</si>
  <si>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</si>
  <si>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</si>
  <si>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</si>
  <si>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</si>
  <si>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</si>
  <si>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</si>
  <si>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</si>
  <si>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</si>
  <si>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</si>
  <si>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</si>
  <si>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</si>
  <si>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</si>
  <si>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</si>
  <si>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</si>
  <si>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</si>
  <si>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</si>
  <si>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</si>
  <si>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</si>
  <si>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</si>
  <si>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</si>
  <si>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</si>
  <si>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</si>
  <si>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</si>
  <si>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</si>
  <si>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</si>
  <si>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</si>
  <si>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</si>
  <si>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</si>
  <si>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</si>
  <si>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</si>
  <si>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</si>
  <si>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</si>
  <si>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</si>
  <si>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</si>
  <si>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</si>
  <si>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</si>
  <si>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</si>
  <si>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</si>
  <si>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</si>
  <si>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</si>
  <si>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</si>
  <si>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</si>
  <si>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</si>
  <si>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</si>
  <si>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</si>
  <si>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</si>
  <si>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</si>
  <si>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</si>
  <si>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</si>
  <si>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</si>
  <si>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</si>
  <si>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</si>
  <si>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</si>
  <si>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</si>
  <si>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</si>
  <si>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</si>
  <si>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</si>
  <si>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</si>
  <si>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</si>
  <si>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</si>
  <si>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</si>
  <si>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</si>
  <si>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</si>
  <si>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</si>
  <si>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</si>
  <si>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</si>
  <si>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</si>
  <si>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</si>
  <si>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</si>
  <si>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</si>
  <si>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</si>
  <si>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</si>
  <si>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</si>
  <si>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</si>
  <si>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</si>
  <si>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</si>
  <si>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</si>
  <si>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</si>
  <si>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</si>
  <si>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</si>
  <si>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</si>
  <si>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</si>
  <si>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</si>
  <si>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</si>
  <si>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</si>
  <si>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</si>
  <si>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</si>
  <si>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</si>
  <si>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Jaipur</t>
  </si>
  <si>
    <t>Beawer</t>
  </si>
  <si>
    <t>RJ2862</t>
  </si>
  <si>
    <t>Beawar</t>
  </si>
  <si>
    <t>Sendara</t>
  </si>
  <si>
    <t>SF0096328</t>
  </si>
  <si>
    <t>Harshita Sharma</t>
  </si>
  <si>
    <t>Sendara C3</t>
  </si>
  <si>
    <t>Sendara C3 Lal1</t>
  </si>
  <si>
    <t>Chetana</t>
  </si>
  <si>
    <t>SSF3716792</t>
  </si>
  <si>
    <t>GENERAL</t>
  </si>
  <si>
    <t>HINDU</t>
  </si>
  <si>
    <t>Agriculture &amp; Farming</t>
  </si>
  <si>
    <t>REENA DEVI</t>
  </si>
  <si>
    <t>31-Mar-2023</t>
  </si>
  <si>
    <t>04</t>
  </si>
  <si>
    <t>1</t>
  </si>
  <si>
    <t>2 Yrs</t>
  </si>
  <si>
    <t>31 Mar 2023</t>
  </si>
  <si>
    <t>&lt;= 2 Years</t>
  </si>
  <si>
    <t>04-May-2023</t>
  </si>
  <si>
    <t>21-Feb-2024</t>
  </si>
  <si>
    <t>Open</t>
  </si>
  <si>
    <t>Ashutosh Jangid/SF0076585</t>
  </si>
  <si>
    <t>FN25-26-01300</t>
  </si>
  <si>
    <t>Hadman Ram</t>
  </si>
  <si>
    <t>SF0067437</t>
  </si>
  <si>
    <t>Business</t>
  </si>
  <si>
    <t>Laxmi Narayan Yadav/SF0074154</t>
  </si>
  <si>
    <t>Uday Singh Rathod/SF0073302</t>
  </si>
  <si>
    <t>Utkarsh Agarwal/SF0072486</t>
  </si>
  <si>
    <t>Suresh Kumar Yadav/SF0080719</t>
  </si>
  <si>
    <t>Completed-Report Submitted</t>
  </si>
  <si>
    <t>351316823</t>
  </si>
  <si>
    <t>Borrower Name:- REENA DEVI (351316823) was paid her Pre-Closure Amount Rs. 29,213/- on 24-Feb-2024 ,but the Loan Officer Hadman Ram/SF0067437 amount was not posted in FIMO and Borrower Written Statment and Borrower Photo.
1. Note :- Borrower Statement :- During the conversation with the borrower, he informed that he had earlier taken a loan from a bank branch, which was closed by his brother a few days ago. After this, on 24/02/2024, he took a loan from another company named Aarohan, which he repaid in full.
The borrower told that after these loan closures, he came to our company's office and made the payment to Hanuman Sir, for which he was also provided a receipt. However, when he applied for a loan from any other Comapany, he was informed that his loan was still being shown as outstanding in our company's system.
2. Note:- Audit Verifaction :- As per the information received from the branch team, a suspicious “fraud mail” has been sent, which requires verification from your side. I have checked the following points in this regard:
1. No date on the receipt
• The receipt given to the borrower does not have any date mentioned on it. This document provides limited authenticity.
2. Reference to return statement of 24/02/2024
• The borrower claims that he closed the loan on the same day and made the payment to Hanuman Sir, which is stated on the basis of the return statement. But hard/soft copy of this statement is available.
3. Inconsistency in signatures
• The signatures on the receipt are not matching. Due to this, the denomination (amount clarity) and transaction movement could not be ascertained.</t>
  </si>
  <si>
    <t>Resigned-Exited</t>
  </si>
  <si>
    <t>Dear Team,
As per the findings of the Business Team, verification conducted by the Audit team in Jul 2025, it was observed that a fraud amounting to Rs.29,213/- has taken place. Specifically, the Loan Officer, Hadman Ram/SF0067437
collected amounts from borrowers but failed to perform the following actions:
The collected amount was not posted in FIMO.
The collected amount was not deposited in the branch.
Additionally, it was observed that the Loan Officer collected Pre-Closure payments from one borrower, amounting to Rs. 29,213/-, and again failed to record these transactions in FIMO."
Note:
As per HRMS records, Hadman Ram resigned and exited on 22nd February 2024.
However, based on the two previous complaints, the DAC team closed the cases on 7th June 2024 and 15th July 2024, but the termination date was not confirmed.
Therefore, I have entered the last punching date as per HRMS, i.e., 22nd February 2024.</t>
  </si>
  <si>
    <t>Loan Officer</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</si>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</sst>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selection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RJ2862</v>
      </c>
      <c r="D5" s="63" t="str">
        <f>IF('Physical Cash at Safe'!D28="Yes", 'Physical Cash at Safe'!B4, 'Borrower Wise Details'!C5)</f>
        <v>Beawar</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Jaipur</v>
      </c>
      <c r="G5" s="61">
        <v>45843</v>
      </c>
      <c r="H5" s="107" t="s">
        <v>278</v>
      </c>
      <c r="I5" s="61">
        <v>45847</v>
      </c>
      <c r="J5" s="74" t="str">
        <f>IF('Physical Cash at Safe'!D28="Yes",'Physical Cash at Safe'!E28,IF('Borrower Wise Details'!D5&lt;&gt;"",'Borrower Wise Details'!D5,""))</f>
        <v>FN25-26-01300</v>
      </c>
      <c r="K5" s="81">
        <v>1</v>
      </c>
      <c r="L5" s="82">
        <v>29213</v>
      </c>
      <c r="M5" s="82">
        <v>0</v>
      </c>
      <c r="N5" s="82" t="s">
        <v>279</v>
      </c>
      <c r="O5" s="82" t="s">
        <v>280</v>
      </c>
      <c r="P5" s="82" t="s">
        <v>281</v>
      </c>
      <c r="Q5" s="82" t="s">
        <v>282</v>
      </c>
      <c r="R5" s="75" t="str">
        <f>IF('Physical Cash at Safe'!$D$28="Yes", 'Physical Cash at Safe'!$A$28, IF('Borrower Wise Details'!F5&lt;&gt;"", 'Borrower Wise Details'!F5, ""))</f>
        <v>Hadman Ram</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SF0067437</v>
      </c>
      <c r="U5" s="77" t="s">
        <v>286</v>
      </c>
      <c r="V5" s="61">
        <v>45344</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283</v>
      </c>
      <c r="Z5" s="61">
        <v>45850</v>
      </c>
      <c r="AA5" s="61">
        <v>45850</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29213</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29213</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45852</v>
      </c>
      <c r="AH5" s="70" t="s">
        <v>287</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RJ2862</v>
      </c>
      <c r="C5" s="50" t="str">
        <f>IF('Fraud Investigation Report'!D5="", "", 'Fraud Investigation Report'!D5)</f>
        <v>Beawar</v>
      </c>
      <c r="D5" s="68" t="str">
        <f>IF(OR('Fraud Investigation Report'!R5="", 'Fraud Investigation Report'!R5=0), "", 'Fraud Investigation Report'!R5)</f>
        <v>Hadman Ram</v>
      </c>
      <c r="E5" s="68" t="str">
        <f>IF(OR('Fraud Investigation Report'!T5="", 'Fraud Investigation Report'!T5=0), "", 'Fraud Investigation Report'!T5)</f>
        <v>SF0067437</v>
      </c>
      <c r="F5" s="68" t="str">
        <f>IF(OR('Fraud Investigation Report'!S5="", 'Fraud Investigation Report'!S5=0), "", 'Fraud Investigation Report'!S5)</f>
        <v>Loan Officer</v>
      </c>
      <c r="G5" s="50" t="str">
        <f>IF('Fraud Investigation Report'!J5="", "", 'Fraud Investigation Report'!J5)</f>
        <v>FN25-26-01300</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29213</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29213</v>
      </c>
      <c r="O5" s="69">
        <f>IF('Fraud Investigation Report'!AD5="", "", 'Fraud Investigation Report'!AD5)</f>
        <v>0</v>
      </c>
      <c r="P5" s="126">
        <f>IF(AND(N5="", O5=""), "", IF(O5="", N5, N5 - IF(ISNUMBER(O5), O5, 0)))</f>
        <v>29213</v>
      </c>
      <c r="Q5" s="49"/>
      <c r="R5" s="84" t="s">
        <v>289</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5" t="s">
        <v>97</v>
      </c>
      <c r="B20" s="146"/>
      <c r="C20" s="32"/>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216</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7" t="s">
        <v>219</v>
      </c>
      <c r="E29" s="158"/>
    </row>
    <row r="30" spans="1:5" ht="40.049999999999997"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220</v>
      </c>
      <c r="B32" s="38"/>
      <c r="C32" s="37" t="s">
        <v>82</v>
      </c>
      <c r="D32" s="155"/>
      <c r="E32" s="156"/>
    </row>
    <row r="33" spans="1:5" ht="18" customHeight="1" x14ac:dyDescent="0.3">
      <c r="A33" s="37" t="s">
        <v>83</v>
      </c>
      <c r="B33" s="106" t="s">
        <v>145</v>
      </c>
      <c r="C33" s="39" t="s">
        <v>84</v>
      </c>
      <c r="D33" s="149" t="s">
        <v>145</v>
      </c>
      <c r="E33" s="150"/>
    </row>
    <row r="34" spans="1:5" ht="27.6" x14ac:dyDescent="0.3">
      <c r="A34" s="39" t="s">
        <v>221</v>
      </c>
      <c r="B34" s="38"/>
      <c r="C34" s="39" t="s">
        <v>222</v>
      </c>
      <c r="D34" s="151"/>
      <c r="E34" s="152"/>
    </row>
    <row r="35" spans="1:5" ht="27.6" x14ac:dyDescent="0.3">
      <c r="A35" s="39" t="s">
        <v>223</v>
      </c>
      <c r="B35" s="38"/>
      <c r="C35" s="39" t="s">
        <v>225</v>
      </c>
      <c r="D35" s="151"/>
      <c r="E35" s="152"/>
    </row>
    <row r="36" spans="1:5" ht="25.5" customHeight="1" x14ac:dyDescent="0.3">
      <c r="A36" s="39" t="s">
        <v>224</v>
      </c>
      <c r="B36" s="38"/>
      <c r="C36" s="39" t="s">
        <v>226</v>
      </c>
      <c r="D36" s="153"/>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P1" zoomScale="92" zoomScaleNormal="90" workbookViewId="0">
      <selection activeCell="V5" sqref="V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RJ2862</v>
      </c>
      <c r="C5" s="119" t="str">
        <f>IF('Loan Outstanding Report'!$H$5="", "", 'Loan Outstanding Report'!$H$5)</f>
        <v>Beawar</v>
      </c>
      <c r="D5" s="41" t="s">
        <v>275</v>
      </c>
      <c r="E5" s="65">
        <v>45850</v>
      </c>
      <c r="F5" s="117" t="s">
        <v>276</v>
      </c>
      <c r="G5" s="49" t="s">
        <v>277</v>
      </c>
      <c r="H5" s="49" t="s">
        <v>288</v>
      </c>
      <c r="I5" s="120" t="s">
        <v>257</v>
      </c>
      <c r="J5" s="120" t="s">
        <v>260</v>
      </c>
      <c r="K5" s="120" t="s">
        <v>264</v>
      </c>
      <c r="L5" s="11" t="s">
        <v>284</v>
      </c>
      <c r="M5" s="65" t="s">
        <v>265</v>
      </c>
      <c r="N5" s="124">
        <v>44040</v>
      </c>
      <c r="O5" s="124">
        <v>2400</v>
      </c>
      <c r="P5" s="121" t="s">
        <v>140</v>
      </c>
      <c r="Q5" s="80">
        <v>45346</v>
      </c>
      <c r="R5" s="124">
        <v>29213</v>
      </c>
      <c r="S5" s="124">
        <v>0</v>
      </c>
      <c r="T5" s="124">
        <v>0</v>
      </c>
      <c r="U5" s="125">
        <f t="shared" ref="U5" si="0">IF(AND(ISBLANK(R5),ISBLANK(S5),ISBLANK(T5)),"",R5-(S5+T5))</f>
        <v>29213</v>
      </c>
      <c r="V5" s="117" t="s">
        <v>204</v>
      </c>
      <c r="W5" s="122" t="s">
        <v>285</v>
      </c>
    </row>
    <row r="6" spans="1:23" ht="25.05" hidden="1"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2" zoomScaleNormal="100" workbookViewId="0">
      <selection activeCell="A2" sqref="A2"/>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251</v>
      </c>
      <c r="G5" s="84" t="s">
        <v>252</v>
      </c>
      <c r="H5" s="38" t="s">
        <v>253</v>
      </c>
      <c r="I5" s="84">
        <v>161696</v>
      </c>
      <c r="J5" s="38" t="s">
        <v>254</v>
      </c>
      <c r="K5" s="84">
        <v>161696</v>
      </c>
      <c r="L5" s="84" t="s">
        <v>255</v>
      </c>
      <c r="M5" s="38" t="s">
        <v>256</v>
      </c>
      <c r="N5" s="84">
        <v>317046</v>
      </c>
      <c r="O5" s="84" t="s">
        <v>257</v>
      </c>
      <c r="P5" s="84">
        <v>495131</v>
      </c>
      <c r="Q5" s="38" t="s">
        <v>258</v>
      </c>
      <c r="R5" s="38" t="s">
        <v>259</v>
      </c>
      <c r="S5" s="84" t="s">
        <v>260</v>
      </c>
      <c r="T5" s="84" t="s">
        <v>260</v>
      </c>
      <c r="U5" s="84" t="s">
        <v>261</v>
      </c>
      <c r="V5" s="84" t="s">
        <v>262</v>
      </c>
      <c r="W5" s="84">
        <v>541</v>
      </c>
      <c r="X5" s="38" t="s">
        <v>263</v>
      </c>
      <c r="Y5" s="84">
        <v>351316823</v>
      </c>
      <c r="Z5" s="38" t="s">
        <v>264</v>
      </c>
      <c r="AA5" s="108" t="s">
        <v>265</v>
      </c>
      <c r="AB5" s="84">
        <v>44040</v>
      </c>
      <c r="AC5" s="108" t="s">
        <v>266</v>
      </c>
      <c r="AD5" s="84">
        <v>24</v>
      </c>
      <c r="AE5" s="84" t="s">
        <v>267</v>
      </c>
      <c r="AF5" s="84" t="s">
        <v>268</v>
      </c>
      <c r="AG5" s="108" t="s">
        <v>269</v>
      </c>
      <c r="AH5" s="84" t="s">
        <v>270</v>
      </c>
      <c r="AI5" s="108" t="s">
        <v>271</v>
      </c>
      <c r="AJ5" s="84">
        <v>1603</v>
      </c>
      <c r="AK5" s="84">
        <v>2400</v>
      </c>
      <c r="AL5" s="108" t="s">
        <v>272</v>
      </c>
      <c r="AM5" s="84">
        <v>18796.080000000002</v>
      </c>
      <c r="AN5" s="112">
        <v>9206.92</v>
      </c>
      <c r="AO5" s="112">
        <v>28003</v>
      </c>
      <c r="AP5" s="112">
        <v>25243.919999999998</v>
      </c>
      <c r="AQ5" s="112">
        <v>3556.08</v>
      </c>
      <c r="AR5" s="112">
        <v>28800</v>
      </c>
      <c r="AS5" s="112">
        <v>25243.919999999998</v>
      </c>
      <c r="AT5" s="112">
        <v>3556.08</v>
      </c>
      <c r="AU5" s="112">
        <v>28800</v>
      </c>
      <c r="AV5" s="84">
        <v>27</v>
      </c>
      <c r="AW5" s="84">
        <v>435</v>
      </c>
      <c r="AX5" s="84"/>
      <c r="AY5" s="108"/>
      <c r="AZ5" s="84"/>
      <c r="BA5" s="84"/>
      <c r="BB5" s="84" t="s">
        <v>273</v>
      </c>
      <c r="BC5" s="84" t="s">
        <v>145</v>
      </c>
      <c r="BD5" s="108"/>
      <c r="BE5" s="84">
        <v>0</v>
      </c>
      <c r="BF5" s="38" t="s">
        <v>260</v>
      </c>
      <c r="BG5" s="84">
        <v>6376403404</v>
      </c>
      <c r="BH5" s="114" t="s">
        <v>274</v>
      </c>
      <c r="BI5" s="38" t="s">
        <v>110</v>
      </c>
      <c r="BJ5" s="85">
        <v>45850</v>
      </c>
      <c r="BK5" s="84"/>
      <c r="BL5" s="38" t="s">
        <v>114</v>
      </c>
      <c r="BM5" s="115" t="s">
        <v>119</v>
      </c>
      <c r="BN5" s="116" t="s">
        <v>201</v>
      </c>
      <c r="BO5" s="84" t="s">
        <v>245</v>
      </c>
      <c r="BP5" s="84">
        <v>29213</v>
      </c>
      <c r="BQ5" s="117" t="s">
        <v>204</v>
      </c>
      <c r="BR5" s="130" t="s">
        <v>285</v>
      </c>
    </row>
    <row r="6" spans="1:70" s="113" customFormat="1" ht="15" hidden="1"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hidden="1"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hidden="1"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hidden="1"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hidden="1"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hidden="1"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hidden="1"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hidden="1"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hidden="1"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hidden="1"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2025-07-14T02:38:46Z</dcterms:modified>
</cp:coreProperties>
</file>