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Praveen Kumar CLV report (1)\Praveen Kumar CLV report\"/>
    </mc:Choice>
  </mc:AlternateContent>
  <xr:revisionPtr revIDLastSave="0" documentId="13_ncr:1_{90F950E8-9C7A-49AC-AE89-7B7EFE914C7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<sst xmlns="http://schemas.openxmlformats.org/spreadsheetml/2006/main" count="495" uniqueCount="343">
  <si>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</si>
  <si>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</si>
  <si>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</si>
  <si>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</si>
  <si>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</si>
  <si>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</si>
  <si>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</si>
  <si>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</si>
  <si>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</si>
  <si>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</si>
  <si>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</si>
  <si>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</si>
  <si>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</si>
  <si>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</si>
  <si>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</si>
  <si>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</si>
  <si>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</si>
  <si>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</si>
  <si>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</si>
  <si>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</si>
  <si>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</si>
  <si>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</si>
  <si>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</si>
  <si>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</si>
  <si>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</si>
  <si>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</si>
  <si>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</si>
  <si>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</si>
  <si>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</si>
  <si>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</si>
  <si>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</si>
  <si>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</si>
  <si>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</si>
  <si>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</si>
  <si>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</si>
  <si>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</si>
  <si>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</si>
  <si>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</si>
  <si>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</si>
  <si>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</si>
  <si>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</si>
  <si>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</si>
  <si>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</si>
  <si>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</si>
  <si>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</si>
  <si>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</si>
  <si>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</si>
  <si>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</si>
  <si>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</si>
  <si>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</si>
  <si>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</si>
  <si>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</si>
  <si>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</si>
  <si>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</si>
  <si>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</si>
  <si>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</si>
  <si>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</si>
  <si>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</si>
  <si>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</si>
  <si>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</si>
  <si>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</si>
  <si>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</si>
  <si>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</si>
  <si>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</si>
  <si>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</si>
  <si>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</si>
  <si>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</si>
  <si>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</si>
  <si>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</si>
  <si>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</si>
  <si>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</si>
  <si>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</si>
  <si>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</si>
  <si>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</si>
  <si>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</si>
  <si>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</si>
  <si>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</si>
  <si>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</si>
  <si>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</si>
  <si>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</si>
  <si>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</si>
  <si>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</si>
  <si>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</si>
  <si>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</si>
  <si>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</si>
  <si>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</si>
  <si>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</si>
  <si>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</si>
  <si>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</si>
  <si>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</si>
  <si>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</si>
  <si>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</si>
  <si>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</si>
  <si>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</si>
  <si>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</si>
  <si>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</si>
  <si>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</si>
  <si>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</si>
  <si>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</si>
  <si>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</si>
  <si>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</si>
  <si>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</si>
  <si>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</si>
  <si>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</si>
  <si>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</si>
  <si>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</si>
  <si>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</si>
  <si>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</si>
  <si>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</si>
  <si>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</si>
  <si>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</si>
  <si>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</si>
  <si>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</si>
  <si>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</si>
  <si>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</si>
  <si>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</si>
  <si>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</si>
  <si>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</si>
  <si>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</si>
  <si>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</si>
  <si>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</si>
  <si>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</si>
  <si>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</si>
  <si>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</si>
  <si>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</si>
  <si>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</si>
  <si>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</si>
  <si>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</si>
  <si>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</si>
  <si>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</si>
  <si>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</si>
  <si>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</si>
  <si>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</si>
  <si>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</si>
  <si>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</si>
  <si>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</si>
  <si>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</si>
  <si>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</si>
  <si>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</si>
  <si>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</si>
  <si>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</si>
  <si>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</si>
  <si>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</si>
  <si>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</si>
  <si>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</si>
  <si>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</si>
  <si>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</si>
  <si>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</si>
  <si>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</si>
  <si>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</si>
  <si>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</si>
  <si>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</si>
  <si>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</si>
  <si>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</si>
  <si>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</si>
  <si>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</si>
  <si>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</si>
  <si>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</si>
  <si>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</si>
  <si>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</si>
  <si>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</si>
  <si>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</si>
  <si>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</si>
  <si>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</si>
  <si>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</si>
  <si>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</si>
  <si>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</si>
  <si>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</si>
  <si>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</si>
  <si>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</si>
  <si>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</si>
  <si>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</si>
  <si>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</si>
  <si>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</si>
  <si>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</si>
  <si>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</si>
  <si>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</si>
  <si>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</si>
  <si>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</si>
  <si>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</si>
  <si>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</si>
  <si>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</si>
  <si>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</si>
  <si>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</si>
  <si>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</si>
  <si>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</si>
  <si>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</si>
  <si>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</si>
  <si>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</si>
  <si>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</si>
  <si>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</si>
  <si>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</si>
  <si>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</si>
  <si>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</si>
  <si>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</si>
  <si>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</si>
  <si>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</si>
  <si>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</si>
  <si>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</si>
  <si>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</si>
  <si>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</si>
  <si>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</si>
  <si>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</si>
  <si>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</si>
  <si>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</si>
  <si>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</si>
  <si>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</si>
  <si>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</si>
  <si>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</si>
  <si>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</si>
  <si>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</si>
  <si>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</si>
  <si>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</si>
  <si>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</si>
  <si>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</si>
  <si>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</si>
  <si>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</si>
  <si>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</si>
  <si>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</si>
  <si>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</si>
  <si>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</si>
  <si>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</si>
  <si>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</si>
  <si>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</si>
  <si>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</si>
  <si>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</si>
  <si>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</si>
  <si>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</si>
  <si>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</si>
  <si>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</si>
  <si>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</si>
  <si>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</si>
  <si>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</si>
  <si>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</si>
  <si>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</si>
  <si>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</si>
  <si>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</si>
  <si>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</si>
  <si>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</si>
  <si>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</si>
  <si>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</si>
  <si>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</si>
  <si>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</si>
  <si>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</si>
  <si>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</si>
  <si>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</si>
  <si>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</si>
  <si>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</si>
  <si>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</si>
  <si>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</si>
  <si>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Lakhisarai</t>
  </si>
  <si>
    <t>Ashthawan</t>
  </si>
  <si>
    <t>BH3564</t>
  </si>
  <si>
    <t>Aima Pinjri</t>
  </si>
  <si>
    <t>SF0089364</t>
  </si>
  <si>
    <t>Sachin Kumar</t>
  </si>
  <si>
    <t>juhichak bhaganbigha  C1</t>
  </si>
  <si>
    <t>juhichak bhaganbigha  C1 Juhi Chak Anju Ji Vinay1</t>
  </si>
  <si>
    <t>Chetana</t>
  </si>
  <si>
    <t>SSF5117723</t>
  </si>
  <si>
    <t>OBC</t>
  </si>
  <si>
    <t>HINDU</t>
  </si>
  <si>
    <t>Animal Husbandry &amp; Poultry</t>
  </si>
  <si>
    <t xml:space="preserve">SANITA DEVI </t>
  </si>
  <si>
    <t>19-Dec-2023</t>
  </si>
  <si>
    <t>Thu</t>
  </si>
  <si>
    <t>1</t>
  </si>
  <si>
    <t>1 Yrs</t>
  </si>
  <si>
    <t>19 Dec 2023</t>
  </si>
  <si>
    <t>&lt;= 2 Years</t>
  </si>
  <si>
    <t>01-Feb-2024</t>
  </si>
  <si>
    <t>01-Mar-2025</t>
  </si>
  <si>
    <t>Open</t>
  </si>
  <si>
    <t>8651154655</t>
  </si>
  <si>
    <t>Pradeep Kumar Singh/SF0074918</t>
  </si>
  <si>
    <t>1. One EMI collected by BQM Praveen Kumar but not accounted in Fimo.
(A) Date- 01-10-2024, Amt.- 2240/-.
2. One EMI collected by Lo Munna Kumar Yadav but not accounted in Fimo.
(A) Date- 01-09-2024, Amt.- 2240/-.</t>
  </si>
  <si>
    <t>Dual Staff</t>
  </si>
  <si>
    <t>Available &amp; Updated</t>
  </si>
  <si>
    <t>G1</t>
  </si>
  <si>
    <t>Subhash Chand Bose</t>
  </si>
  <si>
    <t>SF0050671</t>
  </si>
  <si>
    <t>Branch Manager</t>
  </si>
  <si>
    <t>G2</t>
  </si>
  <si>
    <t>Loan Officer</t>
  </si>
  <si>
    <t>Loan Outstanding Report Detailed as on 04-Aug-2025</t>
  </si>
  <si>
    <t>Report generation date &amp; time: Monday, August 4, 2025 6:39 AM</t>
  </si>
  <si>
    <t>FIR Not Filled</t>
  </si>
  <si>
    <t>Business</t>
  </si>
  <si>
    <t>FN25-26-01326</t>
  </si>
  <si>
    <t>PraveenKumar</t>
  </si>
  <si>
    <t>SF0065429</t>
  </si>
  <si>
    <t>BQM</t>
  </si>
  <si>
    <t>Santosh Swarnkar/SF0032531</t>
  </si>
  <si>
    <t>Vivek Singh/SF0090494</t>
  </si>
  <si>
    <t>Saket Nath Thakur/SF0062081</t>
  </si>
  <si>
    <t>Completed-Report Submitted</t>
  </si>
  <si>
    <t>BQM Praveen Kumar collected one EMI from borrower but not accounted in Fimo.</t>
  </si>
  <si>
    <t>Jangipur</t>
  </si>
  <si>
    <t>484578 C5</t>
  </si>
  <si>
    <t>484578 C5 KATARAPAR 5012222 C5 G2</t>
  </si>
  <si>
    <t>SSF5077200</t>
  </si>
  <si>
    <t>BC</t>
  </si>
  <si>
    <t>MUSLIM</t>
  </si>
  <si>
    <t>FARHAT PRAVEEN</t>
  </si>
  <si>
    <t>13-Dec-2023</t>
  </si>
  <si>
    <t>Mon</t>
  </si>
  <si>
    <t>13 Dec 2023</t>
  </si>
  <si>
    <t>07-Jan-2024</t>
  </si>
  <si>
    <t>18-Jul-2025</t>
  </si>
  <si>
    <t>9263359124</t>
  </si>
  <si>
    <t>1. One EMI collected by BQM Praveen Kumar but not accounted in Fimo.
(A) Date- 07-07-2024, Amt.- 2240/-.
2. Six EMI collected by Lo Mukesh Kumar but not accounted in Fimo.
(A) Date- 07-08-2024, Amt.- 2240/-
(B) Date- 07-09-2024, Amt.- 2240/-
(C) Date- 07-01-2025, Amt.- 2240/-
(D) Date- 07-02-2025, Amt.- 2240/-
(E) Date- 07-03-2025, Amt.- 2240/-
(F) Date- 07-04-2025, Amt.- 2240/-.</t>
  </si>
  <si>
    <t>484578 C5 Katarapar 501</t>
  </si>
  <si>
    <t>SSF4767995</t>
  </si>
  <si>
    <t>Irrigation</t>
  </si>
  <si>
    <t>JINAT JAHAN</t>
  </si>
  <si>
    <t>01-Nov-2023</t>
  </si>
  <si>
    <t>01 Nov 2023</t>
  </si>
  <si>
    <t>07-Dec-2023</t>
  </si>
  <si>
    <t>23-Jun-2025</t>
  </si>
  <si>
    <t>9142025401</t>
  </si>
  <si>
    <t>1. One EMI collected by BQM Praveen Kumar but not accounted in Fimo.
(A) Date- 07-07-2024, Amt.- 2240/-.
2. Three EMI collected by Lo Mukesh Kumar but not accounted in Fimo.
(A) Date- 07-10-2024, Amt.- 2240/-
(B) Date- 07-11-2024, Amt.- 2240/-
(C) Date- 07-04-2025, Amt.- 2240/-.</t>
  </si>
  <si>
    <t>near shiv Mandir Lohgani.sohsarai</t>
  </si>
  <si>
    <t>511011 C1</t>
  </si>
  <si>
    <t>511011 C1 Rakhi1</t>
  </si>
  <si>
    <t>SSF2615177</t>
  </si>
  <si>
    <t>Agarbathi Making</t>
  </si>
  <si>
    <t>CHANDANI DEVI</t>
  </si>
  <si>
    <t>24-Dec-2023</t>
  </si>
  <si>
    <t>Tue</t>
  </si>
  <si>
    <t>2</t>
  </si>
  <si>
    <t>2 Yrs</t>
  </si>
  <si>
    <t>22 Jun 2022</t>
  </si>
  <si>
    <t>&gt; 2 to 4 Years</t>
  </si>
  <si>
    <t>02-Feb-2024</t>
  </si>
  <si>
    <t>29-Jul-2025</t>
  </si>
  <si>
    <t>7488895399</t>
  </si>
  <si>
    <t>1. One Partial EMI collected by BQM Praveen Kumar but not accounted in Fimo.
(A) Date- 05-07-2024, Amt.- 1500/-
2. Six EMI collected by Lo Mukesh Kumar but not accounted in Fimo.
(A) Date- 07-06-2024, Amt.- 1870/-
(B) Date- 06-12-2024, Amt.- 1870/-
(C) Date- 03-01-2025, Amt.- 1870/-
(D) Date- 07-02-2025, Amt.- 1870/-
(E) Date- 07-03-2025, Amt.- 1870/-
(F) Date- 07-04-2025, Amt.- 1870/-.</t>
  </si>
  <si>
    <t>Praveen Kumar</t>
  </si>
  <si>
    <t>One EMI collected by BQM Praveen Kumar but not accounted in Fimo.
1. Date- 07-07-2024, Amt.- 2240/-.</t>
  </si>
  <si>
    <t>One EMI collected by BQM Praveen Kumar but not accounted in Fimo.
(A) Date- 01-10-2024, Amt.- 2240/-.</t>
  </si>
  <si>
    <t>One Partial EMI collected by BQM Praveen Kumar but not accounted in Fimo.
1. Date- 05-07-2024, Amt.- 1500/-.</t>
  </si>
  <si>
    <t>Resigned-On Notice Period</t>
  </si>
  <si>
    <t>Dilip Sharma/SF0081511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</si>
</sst>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45849</v>
      </c>
      <c r="H5" s="107" t="s">
        <v>287</v>
      </c>
      <c r="I5" s="61">
        <v>45868</v>
      </c>
      <c r="J5" s="74" t="str">
        <f>IF('Physical Cash at Safe'!D28="Yes",'Physical Cash at Safe'!E28,IF('Borrower Wise Details'!D5&lt;&gt;"",'Borrower Wise Details'!D5,""))</f>
        <v>FN25-26-01326</v>
      </c>
      <c r="K5" s="81">
        <v>1</v>
      </c>
      <c r="L5" s="82">
        <v>2240</v>
      </c>
      <c r="M5" s="82">
        <v>0</v>
      </c>
      <c r="N5" s="82" t="s">
        <v>342</v>
      </c>
      <c r="O5" s="82" t="s">
        <v>292</v>
      </c>
      <c r="P5" s="82" t="s">
        <v>293</v>
      </c>
      <c r="Q5" s="82" t="s">
        <v>294</v>
      </c>
      <c r="R5" s="75" t="str">
        <f>IF('Physical Cash at Safe'!$D$28="Yes", 'Physical Cash at Safe'!$A$28, IF('Borrower Wise Details'!F5&lt;&gt;"", 'Borrower Wise Details'!F5, ""))</f>
        <v>PraveenKumar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SF0065429</v>
      </c>
      <c r="U5" s="77" t="s">
        <v>341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295</v>
      </c>
      <c r="Z5" s="61">
        <v>45882</v>
      </c>
      <c r="AA5" s="61">
        <v>45886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8220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8220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45887</v>
      </c>
      <c r="AH5" s="70" t="s">
        <v>296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PraveenKumar</v>
      </c>
      <c r="E5" s="68" t="str">
        <f>IF(OR('Fraud Investigation Report'!T5="", 'Fraud Investigation Report'!T5=0), "", 'Fraud Investigation Report'!T5)</f>
        <v>SF0065429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FN25-26-01326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8220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8220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8220</v>
      </c>
      <c r="Q5" s="49"/>
      <c r="R5" s="84" t="s">
        <v>286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45873</v>
      </c>
      <c r="C6" s="18">
        <v>45872</v>
      </c>
      <c r="D6" s="18">
        <v>45873</v>
      </c>
      <c r="E6" s="19">
        <v>0.28125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687</v>
      </c>
      <c r="C11" s="23">
        <f>B11*A11</f>
        <v>343500</v>
      </c>
      <c r="D11" s="25">
        <v>687</v>
      </c>
      <c r="E11" s="23">
        <f t="shared" ref="E11:E17" si="0">D11*A11</f>
        <v>343500</v>
      </c>
    </row>
    <row r="12" spans="1:5" ht="14.4" x14ac:dyDescent="0.3">
      <c r="A12" s="24">
        <v>200</v>
      </c>
      <c r="B12" s="25">
        <v>233</v>
      </c>
      <c r="C12" s="23">
        <f>B12*A12</f>
        <v>46600</v>
      </c>
      <c r="D12" s="25">
        <v>233</v>
      </c>
      <c r="E12" s="23">
        <f t="shared" si="0"/>
        <v>46600</v>
      </c>
    </row>
    <row r="13" spans="1:5" ht="14.4" x14ac:dyDescent="0.3">
      <c r="A13" s="24">
        <v>100</v>
      </c>
      <c r="B13" s="25">
        <v>543</v>
      </c>
      <c r="C13" s="23">
        <f t="shared" ref="C13:C17" si="1">B13*A13</f>
        <v>54300</v>
      </c>
      <c r="D13" s="25">
        <v>543</v>
      </c>
      <c r="E13" s="23">
        <f t="shared" si="0"/>
        <v>54300</v>
      </c>
    </row>
    <row r="14" spans="1:5" ht="14.4" x14ac:dyDescent="0.3">
      <c r="A14" s="24">
        <v>50</v>
      </c>
      <c r="B14" s="25">
        <v>114</v>
      </c>
      <c r="C14" s="23">
        <f t="shared" si="1"/>
        <v>5700</v>
      </c>
      <c r="D14" s="25">
        <v>114</v>
      </c>
      <c r="E14" s="23">
        <f t="shared" si="0"/>
        <v>5700</v>
      </c>
    </row>
    <row r="15" spans="1:5" ht="14.4" x14ac:dyDescent="0.3">
      <c r="A15" s="24">
        <v>20</v>
      </c>
      <c r="B15" s="25">
        <v>58</v>
      </c>
      <c r="C15" s="23">
        <f t="shared" si="1"/>
        <v>1160</v>
      </c>
      <c r="D15" s="25">
        <v>58</v>
      </c>
      <c r="E15" s="23">
        <f t="shared" si="0"/>
        <v>1160</v>
      </c>
    </row>
    <row r="16" spans="1:5" ht="14.4" x14ac:dyDescent="0.3">
      <c r="A16" s="24">
        <v>10</v>
      </c>
      <c r="B16" s="25">
        <v>14</v>
      </c>
      <c r="C16" s="23">
        <f t="shared" si="1"/>
        <v>140</v>
      </c>
      <c r="D16" s="25">
        <v>14</v>
      </c>
      <c r="E16" s="23">
        <f t="shared" si="0"/>
        <v>140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36</v>
      </c>
      <c r="C18" s="23">
        <f>B18</f>
        <v>36</v>
      </c>
      <c r="D18" s="27">
        <v>36</v>
      </c>
      <c r="E18" s="28">
        <f>D18</f>
        <v>36</v>
      </c>
    </row>
    <row r="19" spans="1:5" ht="14.4" x14ac:dyDescent="0.3">
      <c r="A19" s="29"/>
      <c r="B19" s="30" t="s">
        <v>76</v>
      </c>
      <c r="C19" s="31">
        <f>SUM(C10:C18)</f>
        <v>451436</v>
      </c>
      <c r="D19" s="30" t="s">
        <v>76</v>
      </c>
      <c r="E19" s="31">
        <f>SUM(E10:E18)</f>
        <v>451436</v>
      </c>
    </row>
    <row r="20" spans="1:5" ht="30" customHeight="1" x14ac:dyDescent="0.3">
      <c r="A20" s="160" t="s">
        <v>97</v>
      </c>
      <c r="B20" s="161"/>
      <c r="C20" s="32">
        <v>451436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7"/>
      <c r="B30" s="127"/>
      <c r="C30" s="128">
        <f>A30-B30</f>
        <v>0</v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276</v>
      </c>
      <c r="C32" s="37" t="s">
        <v>82</v>
      </c>
      <c r="D32" s="137" t="s">
        <v>277</v>
      </c>
      <c r="E32" s="138"/>
    </row>
    <row r="33" spans="1:5" ht="18" customHeight="1" x14ac:dyDescent="0.3">
      <c r="A33" s="37" t="s">
        <v>83</v>
      </c>
      <c r="B33" s="106" t="s">
        <v>278</v>
      </c>
      <c r="C33" s="39" t="s">
        <v>84</v>
      </c>
      <c r="D33" s="131" t="s">
        <v>282</v>
      </c>
      <c r="E33" s="132"/>
    </row>
    <row r="34" spans="1:5" ht="27.6" x14ac:dyDescent="0.3">
      <c r="A34" s="39" t="s">
        <v>220</v>
      </c>
      <c r="B34" s="38" t="s">
        <v>279</v>
      </c>
      <c r="C34" s="39" t="s">
        <v>221</v>
      </c>
      <c r="D34" s="133" t="s">
        <v>255</v>
      </c>
      <c r="E34" s="134"/>
    </row>
    <row r="35" spans="1:5" ht="27.6" x14ac:dyDescent="0.3">
      <c r="A35" s="39" t="s">
        <v>222</v>
      </c>
      <c r="B35" s="38" t="s">
        <v>280</v>
      </c>
      <c r="C35" s="39" t="s">
        <v>224</v>
      </c>
      <c r="D35" s="133" t="s">
        <v>254</v>
      </c>
      <c r="E35" s="134"/>
    </row>
    <row r="36" spans="1:5" ht="25.5" customHeight="1" x14ac:dyDescent="0.3">
      <c r="A36" s="39" t="s">
        <v>223</v>
      </c>
      <c r="B36" s="38" t="s">
        <v>281</v>
      </c>
      <c r="C36" s="39" t="s">
        <v>225</v>
      </c>
      <c r="D36" s="135" t="s">
        <v>283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E8" sqref="E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19" t="str">
        <f>IF('Loan Outstanding Report'!$H$5="", "", 'Loan Outstanding Report'!$H$5)</f>
        <v>Ashthawan</v>
      </c>
      <c r="D5" s="41" t="s">
        <v>288</v>
      </c>
      <c r="E5" s="65">
        <v>45882</v>
      </c>
      <c r="F5" s="38" t="s">
        <v>289</v>
      </c>
      <c r="G5" s="49" t="s">
        <v>290</v>
      </c>
      <c r="H5" s="49" t="s">
        <v>291</v>
      </c>
      <c r="I5" s="120" t="s">
        <v>256</v>
      </c>
      <c r="J5" s="120" t="s">
        <v>259</v>
      </c>
      <c r="K5" s="120" t="s">
        <v>263</v>
      </c>
      <c r="L5" s="11">
        <v>354230109</v>
      </c>
      <c r="M5" s="65" t="s">
        <v>264</v>
      </c>
      <c r="N5" s="124">
        <v>42000</v>
      </c>
      <c r="O5" s="124">
        <v>2240</v>
      </c>
      <c r="P5" s="121" t="s">
        <v>139</v>
      </c>
      <c r="Q5" s="80">
        <v>45566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339</v>
      </c>
    </row>
    <row r="6" spans="1:23" ht="25.05" customHeight="1" x14ac:dyDescent="0.3">
      <c r="A6" s="64">
        <v>2</v>
      </c>
      <c r="B6" s="60" t="str">
        <f>IF(J6&lt;&gt;"", $B$5, "")</f>
        <v>BH3564</v>
      </c>
      <c r="C6" s="119" t="str">
        <f>IF(J6&lt;&gt;"", $C$5, "")</f>
        <v>Ashthawan</v>
      </c>
      <c r="D6" s="41" t="str">
        <f>IF(J6&lt;&gt;"", $D$5, "")</f>
        <v>FN25-26-01326</v>
      </c>
      <c r="E6" s="65">
        <v>45882</v>
      </c>
      <c r="F6" s="38" t="s">
        <v>337</v>
      </c>
      <c r="G6" s="49" t="s">
        <v>290</v>
      </c>
      <c r="H6" s="49" t="s">
        <v>291</v>
      </c>
      <c r="I6" s="120" t="s">
        <v>298</v>
      </c>
      <c r="J6" s="120" t="s">
        <v>300</v>
      </c>
      <c r="K6" s="120" t="s">
        <v>303</v>
      </c>
      <c r="L6" s="11">
        <v>354110954</v>
      </c>
      <c r="M6" s="65" t="s">
        <v>304</v>
      </c>
      <c r="N6" s="124">
        <v>42000</v>
      </c>
      <c r="O6" s="124">
        <v>2240</v>
      </c>
      <c r="P6" s="121" t="s">
        <v>139</v>
      </c>
      <c r="Q6" s="80">
        <v>45480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338</v>
      </c>
    </row>
    <row r="7" spans="1:23" ht="25.05" customHeight="1" x14ac:dyDescent="0.3">
      <c r="A7" s="64">
        <v>3</v>
      </c>
      <c r="B7" s="60" t="str">
        <f t="shared" ref="B7:B70" si="2">IF(J7&lt;&gt;"", $B$5, "")</f>
        <v>BH3564</v>
      </c>
      <c r="C7" s="119" t="str">
        <f t="shared" ref="C7:C70" si="3">IF(J7&lt;&gt;"", $C$5, "")</f>
        <v>Ashthawan</v>
      </c>
      <c r="D7" s="41" t="str">
        <f t="shared" ref="D7:D70" si="4">IF(J7&lt;&gt;"", $D$5, "")</f>
        <v>FN25-26-01326</v>
      </c>
      <c r="E7" s="65">
        <v>45882</v>
      </c>
      <c r="F7" s="38" t="s">
        <v>337</v>
      </c>
      <c r="G7" s="49" t="s">
        <v>290</v>
      </c>
      <c r="H7" s="49" t="s">
        <v>291</v>
      </c>
      <c r="I7" s="120" t="s">
        <v>298</v>
      </c>
      <c r="J7" s="120" t="s">
        <v>312</v>
      </c>
      <c r="K7" s="120" t="s">
        <v>314</v>
      </c>
      <c r="L7" s="11">
        <v>353465861</v>
      </c>
      <c r="M7" s="65" t="s">
        <v>315</v>
      </c>
      <c r="N7" s="124">
        <v>42000</v>
      </c>
      <c r="O7" s="124">
        <v>2240</v>
      </c>
      <c r="P7" s="121" t="s">
        <v>139</v>
      </c>
      <c r="Q7" s="80">
        <v>45480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338</v>
      </c>
    </row>
    <row r="8" spans="1:23" ht="25.05" customHeight="1" x14ac:dyDescent="0.3">
      <c r="A8" s="64">
        <v>4</v>
      </c>
      <c r="B8" s="60" t="str">
        <f t="shared" si="2"/>
        <v>BH3564</v>
      </c>
      <c r="C8" s="119" t="str">
        <f t="shared" si="3"/>
        <v>Ashthawan</v>
      </c>
      <c r="D8" s="41" t="str">
        <f t="shared" si="4"/>
        <v>FN25-26-01326</v>
      </c>
      <c r="E8" s="65">
        <v>45882</v>
      </c>
      <c r="F8" s="38" t="s">
        <v>337</v>
      </c>
      <c r="G8" s="49" t="s">
        <v>290</v>
      </c>
      <c r="H8" s="49" t="s">
        <v>291</v>
      </c>
      <c r="I8" s="120" t="s">
        <v>322</v>
      </c>
      <c r="J8" s="120" t="s">
        <v>324</v>
      </c>
      <c r="K8" s="120" t="s">
        <v>326</v>
      </c>
      <c r="L8" s="11">
        <v>353699321</v>
      </c>
      <c r="M8" s="65" t="s">
        <v>327</v>
      </c>
      <c r="N8" s="124">
        <v>35000</v>
      </c>
      <c r="O8" s="124">
        <v>1870</v>
      </c>
      <c r="P8" s="121" t="s">
        <v>139</v>
      </c>
      <c r="Q8" s="80">
        <v>45478</v>
      </c>
      <c r="R8" s="124">
        <v>1500</v>
      </c>
      <c r="S8" s="124">
        <v>0</v>
      </c>
      <c r="T8" s="124">
        <v>0</v>
      </c>
      <c r="U8" s="125">
        <f t="shared" si="1"/>
        <v>1500</v>
      </c>
      <c r="V8" s="117" t="s">
        <v>201</v>
      </c>
      <c r="W8" s="122" t="s">
        <v>340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8" sqref="A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7.5546875" style="99" bestFit="1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 t="s">
        <v>284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 t="s">
        <v>285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204918</v>
      </c>
      <c r="J5" s="38" t="s">
        <v>253</v>
      </c>
      <c r="K5" s="84">
        <v>204918</v>
      </c>
      <c r="L5" s="84" t="s">
        <v>254</v>
      </c>
      <c r="M5" s="38" t="s">
        <v>255</v>
      </c>
      <c r="N5" s="84">
        <v>472556</v>
      </c>
      <c r="O5" s="84" t="s">
        <v>256</v>
      </c>
      <c r="P5" s="84">
        <v>735095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354230109</v>
      </c>
      <c r="Z5" s="38" t="s">
        <v>263</v>
      </c>
      <c r="AA5" s="108" t="s">
        <v>264</v>
      </c>
      <c r="AB5" s="84">
        <v>42000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2240</v>
      </c>
      <c r="AK5" s="84">
        <v>2240</v>
      </c>
      <c r="AL5" s="108" t="s">
        <v>271</v>
      </c>
      <c r="AM5" s="84">
        <v>14538.21</v>
      </c>
      <c r="AN5" s="112">
        <v>7861.79</v>
      </c>
      <c r="AO5" s="112">
        <v>22400</v>
      </c>
      <c r="AP5" s="112">
        <v>27461.79</v>
      </c>
      <c r="AQ5" s="112">
        <v>4555.21</v>
      </c>
      <c r="AR5" s="112">
        <v>32017</v>
      </c>
      <c r="AS5" s="112">
        <v>14378.74</v>
      </c>
      <c r="AT5" s="112">
        <v>3541.26</v>
      </c>
      <c r="AU5" s="112">
        <v>17920</v>
      </c>
      <c r="AV5" s="84">
        <v>18</v>
      </c>
      <c r="AW5" s="84"/>
      <c r="AX5" s="84"/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259</v>
      </c>
      <c r="BG5" s="84" t="s">
        <v>273</v>
      </c>
      <c r="BH5" s="114" t="s">
        <v>274</v>
      </c>
      <c r="BI5" s="38" t="s">
        <v>110</v>
      </c>
      <c r="BJ5" s="85">
        <v>45882</v>
      </c>
      <c r="BK5" s="84"/>
      <c r="BL5" s="38" t="s">
        <v>115</v>
      </c>
      <c r="BM5" s="115" t="s">
        <v>130</v>
      </c>
      <c r="BN5" s="116" t="s">
        <v>199</v>
      </c>
      <c r="BO5" s="84" t="s">
        <v>244</v>
      </c>
      <c r="BP5" s="84">
        <v>2240</v>
      </c>
      <c r="BQ5" s="117" t="s">
        <v>201</v>
      </c>
      <c r="BR5" s="129" t="s">
        <v>275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17016</v>
      </c>
      <c r="J6" s="38" t="s">
        <v>297</v>
      </c>
      <c r="K6" s="84">
        <v>17016</v>
      </c>
      <c r="L6" s="84" t="s">
        <v>254</v>
      </c>
      <c r="M6" s="38" t="s">
        <v>255</v>
      </c>
      <c r="N6" s="84">
        <v>451837</v>
      </c>
      <c r="O6" s="84" t="s">
        <v>298</v>
      </c>
      <c r="P6" s="84">
        <v>732128</v>
      </c>
      <c r="Q6" s="38" t="s">
        <v>299</v>
      </c>
      <c r="R6" s="38" t="s">
        <v>258</v>
      </c>
      <c r="S6" s="84" t="s">
        <v>300</v>
      </c>
      <c r="T6" s="84" t="s">
        <v>300</v>
      </c>
      <c r="U6" s="84" t="s">
        <v>301</v>
      </c>
      <c r="V6" s="84" t="s">
        <v>302</v>
      </c>
      <c r="W6" s="84">
        <v>541</v>
      </c>
      <c r="X6" s="38" t="s">
        <v>262</v>
      </c>
      <c r="Y6" s="84">
        <v>354110954</v>
      </c>
      <c r="Z6" s="38" t="s">
        <v>303</v>
      </c>
      <c r="AA6" s="108" t="s">
        <v>304</v>
      </c>
      <c r="AB6" s="84">
        <v>42000</v>
      </c>
      <c r="AC6" s="108" t="s">
        <v>305</v>
      </c>
      <c r="AD6" s="84">
        <v>24</v>
      </c>
      <c r="AE6" s="84" t="s">
        <v>266</v>
      </c>
      <c r="AF6" s="84" t="s">
        <v>267</v>
      </c>
      <c r="AG6" s="108" t="s">
        <v>306</v>
      </c>
      <c r="AH6" s="84" t="s">
        <v>269</v>
      </c>
      <c r="AI6" s="108" t="s">
        <v>307</v>
      </c>
      <c r="AJ6" s="84">
        <v>2240</v>
      </c>
      <c r="AK6" s="84">
        <v>2240</v>
      </c>
      <c r="AL6" s="108" t="s">
        <v>308</v>
      </c>
      <c r="AM6" s="84">
        <v>15187.93</v>
      </c>
      <c r="AN6" s="112">
        <v>7212.07</v>
      </c>
      <c r="AO6" s="112">
        <v>22400</v>
      </c>
      <c r="AP6" s="112">
        <v>26812.07</v>
      </c>
      <c r="AQ6" s="112">
        <v>4351.93</v>
      </c>
      <c r="AR6" s="112">
        <v>31164</v>
      </c>
      <c r="AS6" s="112">
        <v>18483.38</v>
      </c>
      <c r="AT6" s="112">
        <v>3916.62</v>
      </c>
      <c r="AU6" s="112">
        <v>22400</v>
      </c>
      <c r="AV6" s="84">
        <v>20</v>
      </c>
      <c r="AW6" s="84"/>
      <c r="AX6" s="84"/>
      <c r="AY6" s="108"/>
      <c r="AZ6" s="84"/>
      <c r="BA6" s="84"/>
      <c r="BB6" s="84" t="s">
        <v>272</v>
      </c>
      <c r="BC6" s="84"/>
      <c r="BD6" s="108"/>
      <c r="BE6" s="84">
        <v>0</v>
      </c>
      <c r="BF6" s="38" t="s">
        <v>300</v>
      </c>
      <c r="BG6" s="84" t="s">
        <v>309</v>
      </c>
      <c r="BH6" s="114" t="s">
        <v>274</v>
      </c>
      <c r="BI6" s="38" t="s">
        <v>110</v>
      </c>
      <c r="BJ6" s="85">
        <v>45882</v>
      </c>
      <c r="BK6" s="84"/>
      <c r="BL6" s="38" t="s">
        <v>115</v>
      </c>
      <c r="BM6" s="115" t="s">
        <v>120</v>
      </c>
      <c r="BN6" s="116" t="s">
        <v>199</v>
      </c>
      <c r="BO6" s="84" t="s">
        <v>244</v>
      </c>
      <c r="BP6" s="84">
        <v>2240</v>
      </c>
      <c r="BQ6" s="117" t="s">
        <v>201</v>
      </c>
      <c r="BR6" s="129" t="s">
        <v>310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17016</v>
      </c>
      <c r="J7" s="38" t="s">
        <v>297</v>
      </c>
      <c r="K7" s="84">
        <v>17016</v>
      </c>
      <c r="L7" s="84" t="s">
        <v>254</v>
      </c>
      <c r="M7" s="38" t="s">
        <v>255</v>
      </c>
      <c r="N7" s="84">
        <v>451837</v>
      </c>
      <c r="O7" s="84" t="s">
        <v>298</v>
      </c>
      <c r="P7" s="84">
        <v>696415</v>
      </c>
      <c r="Q7" s="38" t="s">
        <v>311</v>
      </c>
      <c r="R7" s="38" t="s">
        <v>258</v>
      </c>
      <c r="S7" s="84" t="s">
        <v>312</v>
      </c>
      <c r="T7" s="84" t="s">
        <v>312</v>
      </c>
      <c r="U7" s="84" t="s">
        <v>301</v>
      </c>
      <c r="V7" s="84" t="s">
        <v>302</v>
      </c>
      <c r="W7" s="84">
        <v>541</v>
      </c>
      <c r="X7" s="38" t="s">
        <v>313</v>
      </c>
      <c r="Y7" s="84">
        <v>353465861</v>
      </c>
      <c r="Z7" s="38" t="s">
        <v>314</v>
      </c>
      <c r="AA7" s="108" t="s">
        <v>315</v>
      </c>
      <c r="AB7" s="84">
        <v>42000</v>
      </c>
      <c r="AC7" s="108" t="s">
        <v>305</v>
      </c>
      <c r="AD7" s="84">
        <v>24</v>
      </c>
      <c r="AE7" s="84" t="s">
        <v>266</v>
      </c>
      <c r="AF7" s="84" t="s">
        <v>267</v>
      </c>
      <c r="AG7" s="108" t="s">
        <v>316</v>
      </c>
      <c r="AH7" s="84" t="s">
        <v>269</v>
      </c>
      <c r="AI7" s="108" t="s">
        <v>317</v>
      </c>
      <c r="AJ7" s="84">
        <v>2240</v>
      </c>
      <c r="AK7" s="84">
        <v>2240</v>
      </c>
      <c r="AL7" s="108" t="s">
        <v>318</v>
      </c>
      <c r="AM7" s="84">
        <v>21679.89</v>
      </c>
      <c r="AN7" s="112">
        <v>9680.11</v>
      </c>
      <c r="AO7" s="112">
        <v>31360</v>
      </c>
      <c r="AP7" s="112">
        <v>20320.11</v>
      </c>
      <c r="AQ7" s="112">
        <v>2417.89</v>
      </c>
      <c r="AR7" s="112">
        <v>22738</v>
      </c>
      <c r="AS7" s="112">
        <v>13555.97</v>
      </c>
      <c r="AT7" s="112">
        <v>2124.0300000000002</v>
      </c>
      <c r="AU7" s="112">
        <v>15680</v>
      </c>
      <c r="AV7" s="84">
        <v>21</v>
      </c>
      <c r="AW7" s="84"/>
      <c r="AX7" s="84"/>
      <c r="AY7" s="108"/>
      <c r="AZ7" s="84"/>
      <c r="BA7" s="84"/>
      <c r="BB7" s="84" t="s">
        <v>272</v>
      </c>
      <c r="BC7" s="84"/>
      <c r="BD7" s="108"/>
      <c r="BE7" s="84">
        <v>0</v>
      </c>
      <c r="BF7" s="38" t="s">
        <v>312</v>
      </c>
      <c r="BG7" s="84" t="s">
        <v>319</v>
      </c>
      <c r="BH7" s="114" t="s">
        <v>274</v>
      </c>
      <c r="BI7" s="38" t="s">
        <v>110</v>
      </c>
      <c r="BJ7" s="85">
        <v>45882</v>
      </c>
      <c r="BK7" s="84"/>
      <c r="BL7" s="38" t="s">
        <v>115</v>
      </c>
      <c r="BM7" s="115" t="s">
        <v>130</v>
      </c>
      <c r="BN7" s="116" t="s">
        <v>199</v>
      </c>
      <c r="BO7" s="84" t="s">
        <v>244</v>
      </c>
      <c r="BP7" s="84">
        <v>2240</v>
      </c>
      <c r="BQ7" s="117" t="s">
        <v>201</v>
      </c>
      <c r="BR7" s="129" t="s">
        <v>320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207434</v>
      </c>
      <c r="J8" s="38" t="s">
        <v>321</v>
      </c>
      <c r="K8" s="84">
        <v>207434</v>
      </c>
      <c r="L8" s="84" t="s">
        <v>254</v>
      </c>
      <c r="M8" s="38" t="s">
        <v>255</v>
      </c>
      <c r="N8" s="84">
        <v>340223</v>
      </c>
      <c r="O8" s="84" t="s">
        <v>322</v>
      </c>
      <c r="P8" s="84">
        <v>479825</v>
      </c>
      <c r="Q8" s="38" t="s">
        <v>323</v>
      </c>
      <c r="R8" s="38" t="s">
        <v>258</v>
      </c>
      <c r="S8" s="84" t="s">
        <v>324</v>
      </c>
      <c r="T8" s="84" t="s">
        <v>324</v>
      </c>
      <c r="U8" s="84" t="s">
        <v>261</v>
      </c>
      <c r="V8" s="84" t="s">
        <v>261</v>
      </c>
      <c r="W8" s="84">
        <v>0</v>
      </c>
      <c r="X8" s="38" t="s">
        <v>325</v>
      </c>
      <c r="Y8" s="84">
        <v>353699321</v>
      </c>
      <c r="Z8" s="38" t="s">
        <v>326</v>
      </c>
      <c r="AA8" s="108" t="s">
        <v>327</v>
      </c>
      <c r="AB8" s="84">
        <v>35000</v>
      </c>
      <c r="AC8" s="108" t="s">
        <v>328</v>
      </c>
      <c r="AD8" s="84">
        <v>24</v>
      </c>
      <c r="AE8" s="84" t="s">
        <v>329</v>
      </c>
      <c r="AF8" s="84" t="s">
        <v>330</v>
      </c>
      <c r="AG8" s="108" t="s">
        <v>331</v>
      </c>
      <c r="AH8" s="84" t="s">
        <v>332</v>
      </c>
      <c r="AI8" s="108" t="s">
        <v>333</v>
      </c>
      <c r="AJ8" s="84">
        <v>1870</v>
      </c>
      <c r="AK8" s="84">
        <v>1870</v>
      </c>
      <c r="AL8" s="108" t="s">
        <v>334</v>
      </c>
      <c r="AM8" s="84">
        <v>10854.49</v>
      </c>
      <c r="AN8" s="112">
        <v>5975.51</v>
      </c>
      <c r="AO8" s="112">
        <v>16830</v>
      </c>
      <c r="AP8" s="112">
        <v>24145.51</v>
      </c>
      <c r="AQ8" s="112">
        <v>4273.49</v>
      </c>
      <c r="AR8" s="112">
        <v>28419</v>
      </c>
      <c r="AS8" s="112">
        <v>13380.72</v>
      </c>
      <c r="AT8" s="112">
        <v>3449.28</v>
      </c>
      <c r="AU8" s="112">
        <v>16830</v>
      </c>
      <c r="AV8" s="84">
        <v>19</v>
      </c>
      <c r="AW8" s="84"/>
      <c r="AX8" s="84"/>
      <c r="AY8" s="108"/>
      <c r="AZ8" s="84"/>
      <c r="BA8" s="84"/>
      <c r="BB8" s="84" t="s">
        <v>272</v>
      </c>
      <c r="BC8" s="84"/>
      <c r="BD8" s="108"/>
      <c r="BE8" s="84">
        <v>0</v>
      </c>
      <c r="BF8" s="38" t="s">
        <v>324</v>
      </c>
      <c r="BG8" s="84" t="s">
        <v>335</v>
      </c>
      <c r="BH8" s="114" t="s">
        <v>274</v>
      </c>
      <c r="BI8" s="38" t="s">
        <v>110</v>
      </c>
      <c r="BJ8" s="85">
        <v>45882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1500</v>
      </c>
      <c r="BQ8" s="117" t="s">
        <v>201</v>
      </c>
      <c r="BR8" s="129" t="s">
        <v>336</v>
      </c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2025-08-19T11:38:08Z</dcterms:modified>
</cp:coreProperties>
</file>