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0" documentId="8_{6554F613-316A-46CD-BE1C-6ED8111109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<sst xmlns="http://schemas.openxmlformats.org/spreadsheetml/2006/main" count="349" uniqueCount="302">
  <si>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</si>
  <si>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</si>
  <si>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</si>
  <si>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</si>
  <si>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</si>
  <si>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</si>
  <si>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</si>
  <si>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</si>
  <si>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</si>
  <si>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</si>
  <si>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</si>
  <si>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</si>
  <si>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</si>
  <si>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</si>
  <si>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</si>
  <si>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</si>
  <si>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</si>
  <si>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</si>
  <si>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</si>
  <si>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</si>
  <si>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</si>
  <si>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</si>
  <si>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</si>
  <si>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</si>
  <si>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</si>
  <si>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</si>
  <si>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</si>
  <si>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</si>
  <si>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</si>
  <si>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</si>
  <si>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</si>
  <si>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</si>
  <si>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</si>
  <si>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</si>
  <si>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</si>
  <si>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</si>
  <si>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</si>
  <si>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</si>
  <si>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</si>
  <si>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</si>
  <si>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</si>
  <si>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</si>
  <si>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</si>
  <si>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</si>
  <si>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</si>
  <si>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</si>
  <si>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</si>
  <si>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</si>
  <si>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</si>
  <si>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</si>
  <si>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</si>
  <si>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</si>
  <si>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</si>
  <si>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</si>
  <si>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</si>
  <si>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</si>
  <si>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</si>
  <si>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</si>
  <si>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</si>
  <si>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</si>
  <si>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</si>
  <si>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</si>
  <si>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</si>
  <si>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</si>
  <si>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</si>
  <si>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</si>
  <si>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</si>
  <si>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</si>
  <si>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</si>
  <si>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</si>
  <si>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</si>
  <si>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</si>
  <si>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</si>
  <si>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</si>
  <si>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</si>
  <si>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</si>
  <si>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</si>
  <si>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</si>
  <si>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</si>
  <si>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</si>
  <si>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</si>
  <si>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</si>
  <si>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</si>
  <si>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</si>
  <si>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</si>
  <si>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</si>
  <si>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</si>
  <si>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</si>
  <si>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</si>
  <si>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</si>
  <si>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</si>
  <si>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</si>
  <si>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</si>
  <si>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</si>
  <si>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</si>
  <si>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</si>
  <si>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</si>
  <si>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</si>
  <si>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</si>
  <si>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</si>
  <si>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</si>
  <si>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</si>
  <si>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</si>
  <si>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</si>
  <si>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</si>
  <si>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</si>
  <si>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</si>
  <si>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</si>
  <si>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</si>
  <si>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</si>
  <si>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</si>
  <si>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</si>
  <si>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</si>
  <si>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</si>
  <si>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</si>
  <si>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</si>
  <si>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</si>
  <si>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</si>
  <si>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</si>
  <si>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</si>
  <si>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</si>
  <si>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</si>
  <si>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</si>
  <si>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</si>
  <si>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</si>
  <si>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</si>
  <si>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</si>
  <si>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</si>
  <si>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</si>
  <si>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</si>
  <si>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</si>
  <si>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</si>
  <si>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</si>
  <si>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</si>
  <si>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</si>
  <si>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</si>
  <si>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</si>
  <si>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</si>
  <si>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</si>
  <si>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</si>
  <si>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</si>
  <si>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</si>
  <si>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</si>
  <si>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</si>
  <si>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</si>
  <si>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</si>
  <si>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</si>
  <si>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</si>
  <si>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</si>
  <si>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</si>
  <si>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</si>
  <si>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</si>
  <si>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</si>
  <si>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</si>
  <si>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</si>
  <si>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</si>
  <si>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</si>
  <si>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</si>
  <si>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</si>
  <si>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</si>
  <si>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</si>
  <si>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</si>
  <si>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</si>
  <si>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</si>
  <si>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</si>
  <si>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</si>
  <si>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</si>
  <si>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</si>
  <si>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</si>
  <si>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</si>
  <si>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</si>
  <si>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</si>
  <si>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</si>
  <si>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</si>
  <si>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</si>
  <si>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</si>
  <si>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</si>
  <si>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</si>
  <si>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</si>
  <si>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</si>
  <si>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</si>
  <si>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</si>
  <si>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</si>
  <si>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</si>
  <si>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</si>
  <si>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</si>
  <si>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</si>
  <si>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</si>
  <si>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</si>
  <si>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</si>
  <si>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</si>
  <si>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</si>
  <si>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</si>
  <si>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</si>
  <si>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</si>
  <si>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</si>
  <si>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</si>
  <si>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</si>
  <si>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</si>
  <si>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</si>
  <si>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</si>
  <si>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</si>
  <si>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</si>
  <si>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</si>
  <si>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</si>
  <si>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</si>
  <si>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</si>
  <si>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</si>
  <si>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</si>
  <si>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</si>
  <si>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</si>
  <si>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</si>
  <si>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</si>
  <si>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</si>
  <si>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</si>
  <si>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</si>
  <si>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</si>
  <si>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</si>
  <si>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</si>
  <si>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</si>
  <si>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</si>
  <si>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</si>
  <si>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</si>
  <si>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</si>
  <si>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</si>
  <si>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</si>
  <si>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</si>
  <si>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</si>
  <si>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</si>
  <si>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</si>
  <si>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</si>
  <si>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</si>
  <si>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</si>
  <si>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</si>
  <si>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</si>
  <si>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</si>
  <si>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</si>
  <si>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</si>
  <si>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</si>
  <si>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</si>
  <si>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</si>
  <si>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</si>
  <si>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</si>
  <si>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</si>
  <si>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</si>
  <si>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</si>
  <si>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</si>
  <si>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</si>
  <si>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</si>
  <si>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</si>
  <si>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Aurangabad(BH)</t>
  </si>
  <si>
    <t>Amba</t>
  </si>
  <si>
    <t>BH3940</t>
  </si>
  <si>
    <t>Amba 2</t>
  </si>
  <si>
    <t>Ghoghra</t>
  </si>
  <si>
    <t>SF0084701</t>
  </si>
  <si>
    <t>Sujeet Kumar</t>
  </si>
  <si>
    <t>663392</t>
  </si>
  <si>
    <t>663392 Super Khetpura King1</t>
  </si>
  <si>
    <t>Chetana</t>
  </si>
  <si>
    <t>SSF3599401</t>
  </si>
  <si>
    <t>SC</t>
  </si>
  <si>
    <t>HINDU</t>
  </si>
  <si>
    <t>AUTOMOBILE SHOP</t>
  </si>
  <si>
    <t>SHANTI DEVI</t>
  </si>
  <si>
    <t>22-Mar-2023</t>
  </si>
  <si>
    <t>02</t>
  </si>
  <si>
    <t>1</t>
  </si>
  <si>
    <t>2 Yrs</t>
  </si>
  <si>
    <t>22 Mar 2023</t>
  </si>
  <si>
    <t>&lt;= 2 Years</t>
  </si>
  <si>
    <t>02-May-2023</t>
  </si>
  <si>
    <t>02-Jun-2024</t>
  </si>
  <si>
    <t>Open</t>
  </si>
  <si>
    <t>8102297874</t>
  </si>
  <si>
    <t>Anug Kumar/SF0097354</t>
  </si>
  <si>
    <t>Rajkant Kumar</t>
  </si>
  <si>
    <t>SF0058560</t>
  </si>
  <si>
    <t xml:space="preserve">Creadit Assistant </t>
  </si>
  <si>
    <t>Dual Staff</t>
  </si>
  <si>
    <t>Available &amp; Updated</t>
  </si>
  <si>
    <t>G-1</t>
  </si>
  <si>
    <t>G-2</t>
  </si>
  <si>
    <t>Dinesh Kumar</t>
  </si>
  <si>
    <t>SF0070294</t>
  </si>
  <si>
    <t>Credit Assistant</t>
  </si>
  <si>
    <t>Robin Kumar</t>
  </si>
  <si>
    <t>SF0077287</t>
  </si>
  <si>
    <t>Branch Quality Manager</t>
  </si>
  <si>
    <t>Complaint Lodged</t>
  </si>
  <si>
    <t>CSS</t>
  </si>
  <si>
    <t>Ravish Kumar/SF0077095</t>
  </si>
  <si>
    <t>Akash Kumar/SF0031337</t>
  </si>
  <si>
    <t>Saket Nath Thakur/SF0062081</t>
  </si>
  <si>
    <t>Absconding</t>
  </si>
  <si>
    <t>Completed-Report Submitted</t>
  </si>
  <si>
    <t>Pre-close amount Rs. 21826/- collected by LO Rajkant Kumar/SF0058560 but He was not updated in FIMO. ( Note-Employee has death )</t>
  </si>
  <si>
    <t>Bihar</t>
  </si>
  <si>
    <t>Ravi Kumar Ranjan /SF0072744</t>
  </si>
  <si>
    <t>FN25-26-01339</t>
  </si>
  <si>
    <t>Pre-close amount Rs. 21826/- collected by LO Rajkant Kumar/SF0058560 but He did not post that amount in FIMO. ( Note-Employee has death )</t>
  </si>
  <si>
    <t>Complaint raised by borrower to css that she closed her loan but still showing od. Post verification it is observed that an amount of rs.21826/- paid by borrower to LO Rajkant/SF0058560 but he did not closed her loan in fimo even he kept that amount in his pocket. He ws death on 29-06-24.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</si>
</sst>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4" sqref="F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BH3940</v>
      </c>
      <c r="D5" s="63" t="str">
        <f>IF('Physical Cash at Safe'!D28="Yes", 'Physical Cash at Safe'!A4, 'Borrower Wise Details'!C5)</f>
        <v>Amba 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45819</v>
      </c>
      <c r="H5" s="107" t="s">
        <v>290</v>
      </c>
      <c r="I5" s="61">
        <v>45849</v>
      </c>
      <c r="J5" s="74" t="str">
        <f>IF('Physical Cash at Safe'!D28="Yes",'Physical Cash at Safe'!E28,IF('Borrower Wise Details'!D5&lt;&gt;"",'Borrower Wise Details'!D5,""))</f>
        <v>FN25-26-01339</v>
      </c>
      <c r="K5" s="81">
        <v>1</v>
      </c>
      <c r="L5" s="82">
        <v>21826</v>
      </c>
      <c r="M5" s="82">
        <v>0</v>
      </c>
      <c r="N5" s="82" t="s">
        <v>291</v>
      </c>
      <c r="O5" s="82" t="s">
        <v>292</v>
      </c>
      <c r="P5" s="82" t="s">
        <v>298</v>
      </c>
      <c r="Q5" s="82" t="s">
        <v>293</v>
      </c>
      <c r="R5" s="75" t="str">
        <f>IF('Physical Cash at Safe'!$D$28="Yes", 'Physical Cash at Safe'!$A$28, IF('Borrower Wise Details'!F5&lt;&gt;"", 'Borrower Wise Details'!F5, ""))</f>
        <v>Rajkant Kumar</v>
      </c>
      <c r="S5" s="74" t="str">
        <f>IF('Physical Cash at Safe'!$D$28="Yes", 'Physical Cash at Safe'!$C$28, IF('Borrower Wise Details'!H5&lt;&gt;"", 'Borrower Wise Details'!H5, ""))</f>
        <v xml:space="preserve">Creadit Assistant </v>
      </c>
      <c r="T5" s="74" t="str">
        <f>IF('Physical Cash at Safe'!$D$28="Yes", 'Physical Cash at Safe'!$B$28, IF('Borrower Wise Details'!G5&lt;&gt;"", 'Borrower Wise Details'!G5, ""))</f>
        <v>SF0058560</v>
      </c>
      <c r="U5" s="77" t="s">
        <v>294</v>
      </c>
      <c r="V5" s="61">
        <v>45472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45849</v>
      </c>
      <c r="AA5" s="61">
        <v>45849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21826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21826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45849</v>
      </c>
      <c r="AH5" s="70" t="s">
        <v>301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BH3940</v>
      </c>
      <c r="C5" s="50" t="str">
        <f>IF('Fraud Investigation Report'!D5="", "", 'Fraud Investigation Report'!D5)</f>
        <v>Amba 2</v>
      </c>
      <c r="D5" s="68" t="str">
        <f>IF(OR('Fraud Investigation Report'!R5="", 'Fraud Investigation Report'!R5=0), "", 'Fraud Investigation Report'!R5)</f>
        <v>Rajkant Kumar</v>
      </c>
      <c r="E5" s="68" t="str">
        <f>IF(OR('Fraud Investigation Report'!T5="", 'Fraud Investigation Report'!T5=0), "", 'Fraud Investigation Report'!T5)</f>
        <v>SF0058560</v>
      </c>
      <c r="F5" s="68" t="str">
        <f>IF(OR('Fraud Investigation Report'!S5="", 'Fraud Investigation Report'!S5=0), "", 'Fraud Investigation Report'!S5)</f>
        <v xml:space="preserve">Creadit Assistant </v>
      </c>
      <c r="G5" s="50" t="str">
        <f>IF('Fraud Investigation Report'!J5="", "", 'Fraud Investigation Report'!J5)</f>
        <v>FN25-26-01339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21826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21826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21826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297</v>
      </c>
      <c r="B6" s="18">
        <v>45849</v>
      </c>
      <c r="C6" s="18">
        <v>45848</v>
      </c>
      <c r="D6" s="18">
        <v>45849</v>
      </c>
      <c r="E6" s="19">
        <v>0.69444444444444442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449</v>
      </c>
      <c r="C11" s="23">
        <f>B11*A11</f>
        <v>224500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256</v>
      </c>
      <c r="C12" s="23">
        <f>B12*A12</f>
        <v>51200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398</v>
      </c>
      <c r="C13" s="23">
        <f t="shared" ref="C13:C17" si="1">B13*A13</f>
        <v>39800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59</v>
      </c>
      <c r="C14" s="23">
        <f t="shared" si="1"/>
        <v>2950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45</v>
      </c>
      <c r="C15" s="23">
        <f t="shared" si="1"/>
        <v>900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30</v>
      </c>
      <c r="C16" s="23">
        <f t="shared" si="1"/>
        <v>300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319659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>
        <v>319659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319659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279</v>
      </c>
      <c r="C32" s="37" t="s">
        <v>82</v>
      </c>
      <c r="D32" s="153" t="s">
        <v>280</v>
      </c>
      <c r="E32" s="154"/>
    </row>
    <row r="33" spans="1:5" ht="18" customHeight="1" x14ac:dyDescent="0.3">
      <c r="A33" s="37" t="s">
        <v>83</v>
      </c>
      <c r="B33" s="106" t="s">
        <v>282</v>
      </c>
      <c r="C33" s="39" t="s">
        <v>84</v>
      </c>
      <c r="D33" s="147" t="s">
        <v>281</v>
      </c>
      <c r="E33" s="148"/>
    </row>
    <row r="34" spans="1:5" ht="27.6" x14ac:dyDescent="0.3">
      <c r="A34" s="39" t="s">
        <v>220</v>
      </c>
      <c r="B34" s="38" t="s">
        <v>283</v>
      </c>
      <c r="C34" s="39" t="s">
        <v>221</v>
      </c>
      <c r="D34" s="149" t="s">
        <v>286</v>
      </c>
      <c r="E34" s="150"/>
    </row>
    <row r="35" spans="1:5" ht="27.6" x14ac:dyDescent="0.3">
      <c r="A35" s="39" t="s">
        <v>222</v>
      </c>
      <c r="B35" s="38" t="s">
        <v>284</v>
      </c>
      <c r="C35" s="39" t="s">
        <v>224</v>
      </c>
      <c r="D35" s="149" t="s">
        <v>287</v>
      </c>
      <c r="E35" s="150"/>
    </row>
    <row r="36" spans="1:5" ht="25.5" customHeight="1" x14ac:dyDescent="0.3">
      <c r="A36" s="39" t="s">
        <v>223</v>
      </c>
      <c r="B36" s="38" t="s">
        <v>285</v>
      </c>
      <c r="C36" s="39" t="s">
        <v>225</v>
      </c>
      <c r="D36" s="151" t="s">
        <v>288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8" sqref="W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BH3940</v>
      </c>
      <c r="C5" s="119" t="str">
        <f>IF('Loan Outstanding Report'!$H$5="", "", 'Loan Outstanding Report'!$H$5)</f>
        <v>Amba 2</v>
      </c>
      <c r="D5" s="41" t="s">
        <v>299</v>
      </c>
      <c r="E5" s="65">
        <v>45849</v>
      </c>
      <c r="F5" s="38" t="s">
        <v>276</v>
      </c>
      <c r="G5" s="49" t="s">
        <v>277</v>
      </c>
      <c r="H5" s="49" t="s">
        <v>278</v>
      </c>
      <c r="I5" s="120" t="s">
        <v>257</v>
      </c>
      <c r="J5" s="120" t="s">
        <v>260</v>
      </c>
      <c r="K5" s="120" t="s">
        <v>264</v>
      </c>
      <c r="L5" s="11">
        <v>351072762</v>
      </c>
      <c r="M5" s="65" t="s">
        <v>265</v>
      </c>
      <c r="N5" s="124">
        <v>44040</v>
      </c>
      <c r="O5" s="124">
        <v>2400</v>
      </c>
      <c r="P5" s="121" t="s">
        <v>140</v>
      </c>
      <c r="Q5" s="80">
        <v>45447</v>
      </c>
      <c r="R5" s="124">
        <v>21826</v>
      </c>
      <c r="S5" s="124">
        <v>0</v>
      </c>
      <c r="T5" s="124">
        <v>0</v>
      </c>
      <c r="U5" s="125">
        <f t="shared" ref="U5" si="0">IF(AND(ISBLANK(R5),ISBLANK(S5),ISBLANK(T5)),"",R5-(S5+T5))</f>
        <v>21826</v>
      </c>
      <c r="V5" s="117" t="s">
        <v>203</v>
      </c>
      <c r="W5" s="122" t="s">
        <v>300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18158</v>
      </c>
      <c r="J5" s="38" t="s">
        <v>254</v>
      </c>
      <c r="K5" s="84">
        <v>18158</v>
      </c>
      <c r="L5" s="84" t="s">
        <v>255</v>
      </c>
      <c r="M5" s="38" t="s">
        <v>256</v>
      </c>
      <c r="N5" s="84">
        <v>25827</v>
      </c>
      <c r="O5" s="84" t="s">
        <v>257</v>
      </c>
      <c r="P5" s="84">
        <v>593118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351072762</v>
      </c>
      <c r="Z5" s="38" t="s">
        <v>264</v>
      </c>
      <c r="AA5" s="108" t="s">
        <v>265</v>
      </c>
      <c r="AB5" s="84">
        <v>44040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1815</v>
      </c>
      <c r="AK5" s="84">
        <v>2400</v>
      </c>
      <c r="AL5" s="108" t="s">
        <v>272</v>
      </c>
      <c r="AM5" s="84">
        <v>22581.31</v>
      </c>
      <c r="AN5" s="112">
        <v>10433.69</v>
      </c>
      <c r="AO5" s="112">
        <v>33015</v>
      </c>
      <c r="AP5" s="112">
        <v>21458.69</v>
      </c>
      <c r="AQ5" s="112">
        <v>2541.31</v>
      </c>
      <c r="AR5" s="112">
        <v>24000</v>
      </c>
      <c r="AS5" s="112">
        <v>21458.69</v>
      </c>
      <c r="AT5" s="112">
        <v>2541.31</v>
      </c>
      <c r="AU5" s="112">
        <v>24000</v>
      </c>
      <c r="AV5" s="84">
        <v>27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/>
      <c r="BG5" s="84" t="s">
        <v>274</v>
      </c>
      <c r="BH5" s="114" t="s">
        <v>275</v>
      </c>
      <c r="BI5" s="38" t="s">
        <v>110</v>
      </c>
      <c r="BJ5" s="85">
        <v>45849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21826</v>
      </c>
      <c r="BQ5" s="117" t="s">
        <v>203</v>
      </c>
      <c r="BR5" s="118" t="s">
        <v>296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2025-07-11T13:00:14Z</dcterms:modified>
</cp:coreProperties>
</file>