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4401\OneDrive - SpandanaSphoortyFinancialLimited\Desktop\"/>
    </mc:Choice>
  </mc:AlternateContent>
  <xr:revisionPtr revIDLastSave="0" documentId="13_ncr:1_{3EF89148-8641-416C-B060-FDF49D08924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6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5" i="20" l="1"/>
  <c r="C26" i="20"/>
  <c r="C25" i="20"/>
  <c r="B35" i="20"/>
  <c r="B25" i="20"/>
  <c r="C23" i="20"/>
  <c r="B12" i="20"/>
  <c r="C24" i="20"/>
  <c r="B11" i="20"/>
  <c r="C10" i="20"/>
  <c r="C36" i="20"/>
  <c r="C9" i="20"/>
  <c r="B29" i="20"/>
  <c r="B28" i="20"/>
  <c r="B27" i="20"/>
  <c r="B26" i="20"/>
  <c r="C27" i="20"/>
  <c r="B22" i="20"/>
  <c r="B16" i="20"/>
  <c r="C34" i="20"/>
  <c r="B15" i="20"/>
  <c r="C31" i="20"/>
  <c r="B34" i="20"/>
  <c r="B21" i="20"/>
  <c r="B33" i="20"/>
  <c r="B19" i="20"/>
  <c r="C19" i="20"/>
  <c r="B31" i="20"/>
  <c r="B18" i="20"/>
  <c r="C15" i="20"/>
  <c r="B30" i="20"/>
  <c r="B17" i="20"/>
  <c r="C37" i="20"/>
  <c r="C13" i="20"/>
  <c r="B13" i="20"/>
  <c r="B37" i="20"/>
  <c r="B24" i="20"/>
  <c r="B23" i="20"/>
  <c r="C22" i="20"/>
  <c r="C33" i="20"/>
  <c r="C21" i="20"/>
  <c r="C11" i="20"/>
  <c r="C32" i="20"/>
  <c r="C20" i="20"/>
  <c r="C30" i="20"/>
  <c r="C18" i="20"/>
  <c r="C29" i="20"/>
  <c r="C17" i="20"/>
  <c r="B32" i="20"/>
  <c r="B20" i="20"/>
  <c r="C28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/>
  <c r="G5" i="24" s="1"/>
  <c r="D36" i="20"/>
  <c r="D24" i="20"/>
  <c r="D11" i="20"/>
  <c r="D35" i="20"/>
  <c r="D23" i="20"/>
  <c r="D10" i="20"/>
  <c r="D34" i="20"/>
  <c r="D22" i="20"/>
  <c r="D9" i="20"/>
  <c r="D33" i="20"/>
  <c r="D21" i="20"/>
  <c r="D8" i="20"/>
  <c r="D32" i="20"/>
  <c r="D20" i="20"/>
  <c r="D7" i="20"/>
  <c r="D31" i="20"/>
  <c r="D19" i="20"/>
  <c r="D30" i="20"/>
  <c r="D18" i="20"/>
  <c r="D15" i="20"/>
  <c r="D29" i="20"/>
  <c r="D17" i="20"/>
  <c r="D28" i="20"/>
  <c r="D16" i="20"/>
  <c r="D27" i="20"/>
  <c r="D14" i="20"/>
  <c r="D26" i="20"/>
  <c r="D13" i="20"/>
  <c r="D37" i="20"/>
  <c r="D25" i="20"/>
  <c r="D12" i="20"/>
  <c r="D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<sst xmlns="http://schemas.openxmlformats.org/spreadsheetml/2006/main" count="1783" uniqueCount="456">
  <si>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</si>
  <si>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</si>
  <si>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</si>
  <si>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</si>
  <si>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</si>
  <si>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</si>
  <si>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</si>
  <si>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</si>
  <si>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</si>
  <si>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</si>
  <si>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</si>
  <si>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</si>
  <si>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</si>
  <si>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</si>
  <si>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</si>
  <si>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</si>
  <si>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</si>
  <si>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</si>
  <si>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</si>
  <si>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</si>
  <si>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</si>
  <si>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</si>
  <si>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</si>
  <si>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</si>
  <si>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</si>
  <si>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</si>
  <si>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</si>
  <si>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</si>
  <si>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</si>
  <si>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</si>
  <si>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</si>
  <si>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</si>
  <si>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</si>
  <si>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</si>
  <si>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</si>
  <si>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</si>
  <si>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</si>
  <si>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</si>
  <si>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</si>
  <si>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</si>
  <si>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</si>
  <si>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</si>
  <si>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</si>
  <si>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</si>
  <si>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</si>
  <si>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</si>
  <si>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</si>
  <si>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</si>
  <si>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</si>
  <si>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</si>
  <si>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</si>
  <si>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</si>
  <si>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</si>
  <si>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</si>
  <si>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</si>
  <si>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</si>
  <si>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</si>
  <si>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</si>
  <si>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</si>
  <si>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</si>
  <si>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</si>
  <si>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</si>
  <si>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</si>
  <si>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</si>
  <si>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</si>
  <si>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</si>
  <si>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</si>
  <si>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</si>
  <si>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</si>
  <si>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</si>
  <si>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</si>
  <si>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</si>
  <si>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</si>
  <si>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</si>
  <si>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</si>
  <si>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</si>
  <si>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</si>
  <si>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</si>
  <si>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</si>
  <si>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</si>
  <si>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</si>
  <si>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</si>
  <si>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</si>
  <si>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</si>
  <si>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</si>
  <si>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</si>
  <si>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</si>
  <si>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</si>
  <si>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</si>
  <si>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</si>
  <si>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</si>
  <si>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</si>
  <si>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</si>
  <si>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</si>
  <si>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</si>
  <si>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</si>
  <si>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</si>
  <si>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</si>
  <si>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</si>
  <si>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</si>
  <si>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</si>
  <si>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</si>
  <si>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</si>
  <si>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</si>
  <si>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</si>
  <si>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</si>
  <si>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</si>
  <si>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</si>
  <si>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</si>
  <si>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</si>
  <si>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</si>
  <si>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</si>
  <si>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</si>
  <si>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</si>
  <si>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</si>
  <si>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</si>
  <si>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</si>
  <si>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</si>
  <si>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</si>
  <si>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</si>
  <si>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</si>
  <si>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</si>
  <si>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</si>
  <si>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</si>
  <si>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</si>
  <si>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</si>
  <si>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</si>
  <si>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</si>
  <si>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</si>
  <si>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</si>
  <si>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</si>
  <si>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</si>
  <si>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</si>
  <si>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</si>
  <si>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</si>
  <si>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</si>
  <si>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</si>
  <si>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</si>
  <si>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</si>
  <si>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</si>
  <si>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</si>
  <si>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</si>
  <si>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</si>
  <si>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</si>
  <si>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</si>
  <si>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</si>
  <si>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</si>
  <si>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</si>
  <si>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</si>
  <si>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</si>
  <si>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</si>
  <si>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</si>
  <si>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</si>
  <si>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</si>
  <si>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</si>
  <si>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</si>
  <si>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</si>
  <si>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</si>
  <si>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</si>
  <si>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</si>
  <si>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</si>
  <si>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</si>
  <si>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</si>
  <si>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</si>
  <si>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</si>
  <si>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</si>
  <si>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</si>
  <si>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</si>
  <si>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</si>
  <si>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</si>
  <si>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</si>
  <si>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</si>
  <si>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</si>
  <si>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</si>
  <si>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</si>
  <si>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</si>
  <si>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</si>
  <si>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</si>
  <si>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</si>
  <si>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</si>
  <si>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</si>
  <si>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</si>
  <si>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</si>
  <si>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</si>
  <si>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</si>
  <si>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</si>
  <si>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</si>
  <si>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</si>
  <si>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</si>
  <si>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</si>
  <si>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</si>
  <si>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</si>
  <si>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</si>
  <si>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</si>
  <si>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</si>
  <si>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</si>
  <si>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</si>
  <si>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</si>
  <si>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</si>
  <si>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</si>
  <si>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</si>
  <si>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</si>
  <si>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</si>
  <si>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</si>
  <si>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</si>
  <si>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</si>
  <si>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</si>
  <si>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</si>
  <si>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</si>
  <si>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</si>
  <si>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</si>
  <si>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</si>
  <si>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</si>
  <si>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</si>
  <si>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</si>
  <si>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</si>
  <si>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</si>
  <si>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</si>
  <si>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</si>
  <si>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</si>
  <si>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</si>
  <si>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</si>
  <si>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</si>
  <si>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</si>
  <si>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</si>
  <si>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</si>
  <si>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</si>
  <si>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</si>
  <si>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</si>
  <si>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</si>
  <si>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</si>
  <si>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</si>
  <si>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</si>
  <si>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</si>
  <si>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</si>
  <si>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</si>
  <si>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</si>
  <si>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</si>
  <si>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</si>
  <si>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</si>
  <si>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</si>
  <si>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</si>
  <si>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</si>
  <si>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</si>
  <si>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</si>
  <si>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</si>
  <si>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</si>
  <si>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</si>
  <si>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</si>
  <si>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</si>
  <si>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Meerut</t>
  </si>
  <si>
    <t>Modi Nagar</t>
  </si>
  <si>
    <t>Daurala</t>
  </si>
  <si>
    <t>UP3439</t>
  </si>
  <si>
    <t>FAZALPUR</t>
  </si>
  <si>
    <t>SF0098566</t>
  </si>
  <si>
    <t>Shiva Kumar</t>
  </si>
  <si>
    <t>FAZALPUR C2</t>
  </si>
  <si>
    <t>FAZALPUR C2 NAJRIN C2 G2</t>
  </si>
  <si>
    <t>Chetana Weekly</t>
  </si>
  <si>
    <t>SSF4849500</t>
  </si>
  <si>
    <t>OBC</t>
  </si>
  <si>
    <t>HINDU</t>
  </si>
  <si>
    <t>Animal Husbandry &amp; Poultry</t>
  </si>
  <si>
    <t>SANGEETA KASHYAP</t>
  </si>
  <si>
    <t>21-Nov-2023</t>
  </si>
  <si>
    <t>1</t>
  </si>
  <si>
    <t>1 Yrs</t>
  </si>
  <si>
    <t>21 Nov 2023</t>
  </si>
  <si>
    <t>&lt;= 2 Years</t>
  </si>
  <si>
    <t>30-Nov-2023</t>
  </si>
  <si>
    <t>28-May-2025</t>
  </si>
  <si>
    <t>8958701007</t>
  </si>
  <si>
    <t>FAZALPUR C2 POOJA C2 G3</t>
  </si>
  <si>
    <t>SSF4899337</t>
  </si>
  <si>
    <t>MUSLIM</t>
  </si>
  <si>
    <t>SAIDA KHAN</t>
  </si>
  <si>
    <t>17-Oct-2024</t>
  </si>
  <si>
    <t>9639007635</t>
  </si>
  <si>
    <t>SSF4899352</t>
  </si>
  <si>
    <t>FARHA KHATOON</t>
  </si>
  <si>
    <t>14-Nov-2024</t>
  </si>
  <si>
    <t>9412886654</t>
  </si>
  <si>
    <t>FAZALPUR mamta C2 G5</t>
  </si>
  <si>
    <t>SSF4899374</t>
  </si>
  <si>
    <t>MANJU</t>
  </si>
  <si>
    <t>03-Jan-2025</t>
  </si>
  <si>
    <t>7455073907</t>
  </si>
  <si>
    <t>SSF4899404</t>
  </si>
  <si>
    <t>REKHA</t>
  </si>
  <si>
    <t>10-Jun-2025</t>
  </si>
  <si>
    <t>7819892934</t>
  </si>
  <si>
    <t>SSF4899454</t>
  </si>
  <si>
    <t>USHA DEVI</t>
  </si>
  <si>
    <t>8433402644</t>
  </si>
  <si>
    <t>SSF4899468</t>
  </si>
  <si>
    <t>RUPALI</t>
  </si>
  <si>
    <t>27-Jun-2024</t>
  </si>
  <si>
    <t>7817979547</t>
  </si>
  <si>
    <t>SSF4899666</t>
  </si>
  <si>
    <t>RENU VERMA</t>
  </si>
  <si>
    <t>04-Dec-2023</t>
  </si>
  <si>
    <t>04 Dec 2023</t>
  </si>
  <si>
    <t>14-Dec-2023</t>
  </si>
  <si>
    <t>20-Jun-2024</t>
  </si>
  <si>
    <t>9068227087</t>
  </si>
  <si>
    <t>SSF4910525</t>
  </si>
  <si>
    <t>FARHA KHAN</t>
  </si>
  <si>
    <t>23-Nov-2023</t>
  </si>
  <si>
    <t>23 Nov 2023</t>
  </si>
  <si>
    <t>30-Jan-2025</t>
  </si>
  <si>
    <t>8439207220</t>
  </si>
  <si>
    <t>FAZALPUR vARSHA  C2 G4</t>
  </si>
  <si>
    <t>SSF4931680</t>
  </si>
  <si>
    <t>MUSKAN WALLYA</t>
  </si>
  <si>
    <t>24-Nov-2023</t>
  </si>
  <si>
    <t>24 Nov 2023</t>
  </si>
  <si>
    <t>07-Dec-2023</t>
  </si>
  <si>
    <t>08-Aug-2024</t>
  </si>
  <si>
    <t>8650671542</t>
  </si>
  <si>
    <t>SSF4931858</t>
  </si>
  <si>
    <t xml:space="preserve">RAKHI  </t>
  </si>
  <si>
    <t>26-Dec-2024</t>
  </si>
  <si>
    <t>8802410584</t>
  </si>
  <si>
    <t>SSF4931866</t>
  </si>
  <si>
    <t>KUSUM</t>
  </si>
  <si>
    <t>23-Oct-2024</t>
  </si>
  <si>
    <t>7302527803</t>
  </si>
  <si>
    <t>SSF4936617</t>
  </si>
  <si>
    <t>MINAKSHI DEVI</t>
  </si>
  <si>
    <t>29-Aug-2024</t>
  </si>
  <si>
    <t>8266935253</t>
  </si>
  <si>
    <t>SSF4936710</t>
  </si>
  <si>
    <t xml:space="preserve">MRS RITU </t>
  </si>
  <si>
    <t>20-Mar-2025</t>
  </si>
  <si>
    <t>9917046978</t>
  </si>
  <si>
    <t>FAZALPUR C2 Najrin1</t>
  </si>
  <si>
    <t>SSF4985573</t>
  </si>
  <si>
    <t>SONIYA KASHYAP</t>
  </si>
  <si>
    <t>30 Nov 2023</t>
  </si>
  <si>
    <t>18-Jul-2024</t>
  </si>
  <si>
    <t>7505099480</t>
  </si>
  <si>
    <t>SSF4985580</t>
  </si>
  <si>
    <t>MEENA</t>
  </si>
  <si>
    <t>03-Oct-2024</t>
  </si>
  <si>
    <t>8445534398</t>
  </si>
  <si>
    <t>SSF4985611</t>
  </si>
  <si>
    <t>MEENU</t>
  </si>
  <si>
    <t>06-Feb-2025</t>
  </si>
  <si>
    <t>7505874564</t>
  </si>
  <si>
    <t>SSF4985641</t>
  </si>
  <si>
    <t>SHESH DEVI</t>
  </si>
  <si>
    <t>11-Apr-2025</t>
  </si>
  <si>
    <t>8126527385</t>
  </si>
  <si>
    <t>SSF4985708</t>
  </si>
  <si>
    <t xml:space="preserve">SHIVANI </t>
  </si>
  <si>
    <t>7668457935</t>
  </si>
  <si>
    <t>SSF5210108</t>
  </si>
  <si>
    <t>MANSI</t>
  </si>
  <si>
    <t>06-Jan-2024</t>
  </si>
  <si>
    <t>06 Jan 2024</t>
  </si>
  <si>
    <t>18-Jan-2024</t>
  </si>
  <si>
    <t>8954114861</t>
  </si>
  <si>
    <t>FAZALPUR c2 sudha C2 G6</t>
  </si>
  <si>
    <t>SSF5290447</t>
  </si>
  <si>
    <t>SUDHA</t>
  </si>
  <si>
    <t>11-Jan-2024</t>
  </si>
  <si>
    <t>11 Jan 2024</t>
  </si>
  <si>
    <t>01-Aug-2024</t>
  </si>
  <si>
    <t>9568517351</t>
  </si>
  <si>
    <t>FAZALPUR c2 Rakhi C2 G7</t>
  </si>
  <si>
    <t>SSF5311490</t>
  </si>
  <si>
    <t xml:space="preserve">  RAKHI DEVI</t>
  </si>
  <si>
    <t>25-Jan-2024</t>
  </si>
  <si>
    <t>25 Jan 2024</t>
  </si>
  <si>
    <t>01-Feb-2024</t>
  </si>
  <si>
    <t>11-Jul-2024</t>
  </si>
  <si>
    <t>7060904171</t>
  </si>
  <si>
    <t>SSF5320806</t>
  </si>
  <si>
    <t xml:space="preserve">ANAM KHAN </t>
  </si>
  <si>
    <t>18-Apr-2025</t>
  </si>
  <si>
    <t>9458636248</t>
  </si>
  <si>
    <t>SSF5389495</t>
  </si>
  <si>
    <t>POOJA</t>
  </si>
  <si>
    <t>12-Dec-2024</t>
  </si>
  <si>
    <t>9410814957</t>
  </si>
  <si>
    <t>Unnati weekly</t>
  </si>
  <si>
    <t>15-May-2024</t>
  </si>
  <si>
    <t>0</t>
  </si>
  <si>
    <t>23-May-2024</t>
  </si>
  <si>
    <t>SSF4985560</t>
  </si>
  <si>
    <t>DIMPLE</t>
  </si>
  <si>
    <t>05-Nov-2024</t>
  </si>
  <si>
    <t>2</t>
  </si>
  <si>
    <t>25-Jan-2025</t>
  </si>
  <si>
    <t>8171387990</t>
  </si>
  <si>
    <t>SSF4899443</t>
  </si>
  <si>
    <t>GENERAL</t>
  </si>
  <si>
    <t>SAM PRAVIN</t>
  </si>
  <si>
    <t>09-Nov-2024</t>
  </si>
  <si>
    <t>21-Nov-2024</t>
  </si>
  <si>
    <t>03-Jul-2025</t>
  </si>
  <si>
    <t>7817820253</t>
  </si>
  <si>
    <t>SSF4899412</t>
  </si>
  <si>
    <t xml:space="preserve">RAISA </t>
  </si>
  <si>
    <t>03-Nov-2024</t>
  </si>
  <si>
    <t>8979520609</t>
  </si>
  <si>
    <t>SSF4899482</t>
  </si>
  <si>
    <t>11-Nov-2024</t>
  </si>
  <si>
    <t>22-Jan-2025</t>
  </si>
  <si>
    <t>7351913893</t>
  </si>
  <si>
    <t>SSF5311521</t>
  </si>
  <si>
    <t>MAYA DEVI</t>
  </si>
  <si>
    <t>27-Nov-2024</t>
  </si>
  <si>
    <t>16 Jan 2024</t>
  </si>
  <si>
    <t>05-Dec-2024</t>
  </si>
  <si>
    <t>06-Mar-2025</t>
  </si>
  <si>
    <t>8445511450</t>
  </si>
  <si>
    <t>SSF5290500</t>
  </si>
  <si>
    <t>NIKKI</t>
  </si>
  <si>
    <t>01-Nov-2024</t>
  </si>
  <si>
    <t>9870800363</t>
  </si>
  <si>
    <t>SSF5290511</t>
  </si>
  <si>
    <t xml:space="preserve">mrs ZOYA </t>
  </si>
  <si>
    <t>28-Nov-2024</t>
  </si>
  <si>
    <t>8171824193</t>
  </si>
  <si>
    <t>SSF4994292</t>
  </si>
  <si>
    <t>JOYA GEHRA</t>
  </si>
  <si>
    <t>01 Dec 2023</t>
  </si>
  <si>
    <t>14-Jun-2025</t>
  </si>
  <si>
    <t>6398696682</t>
  </si>
  <si>
    <t>SSF5290573</t>
  </si>
  <si>
    <t>GULFSA</t>
  </si>
  <si>
    <t>7302037996</t>
  </si>
  <si>
    <t>SSF5389348</t>
  </si>
  <si>
    <t>Agriculture &amp; Farming</t>
  </si>
  <si>
    <t>PREMVATI</t>
  </si>
  <si>
    <t>9520209140</t>
  </si>
  <si>
    <t>Deepak Kumar/SF0079009</t>
  </si>
  <si>
    <t>No Observation</t>
  </si>
  <si>
    <t>Borrower and loan card not available during visit</t>
  </si>
  <si>
    <t>FN25-26-01343</t>
  </si>
  <si>
    <t>Deepanshu Sharma</t>
  </si>
  <si>
    <t>SF0087617</t>
  </si>
  <si>
    <t>As per her pervious loan card card she was pyaing EWI of Rs. 670 till 21 Nov 24. On same date a vishwas loan was disbursed to her by branch with out informing her of Rs. 30000. this is how her EWI became Rs. 480 and LO Deepanshu Sharma/SF0087617 continued colleting Rs. 670 but used to pay 480 only. By this way
Total colleted amount from 21 Nov 24 to 3 July 25 - Rs. 21933.00
Total deposit amount 21 Nov 24 to 3 July 25 - Rs. 15840.00
Net fraud amount - Rs. 6093
Borrower written statement and Loan card is available.</t>
  </si>
  <si>
    <t>Business</t>
  </si>
  <si>
    <t>Maneesh kumar/SF0071430</t>
  </si>
  <si>
    <t>Deepak Singh Solanki/SF0079690</t>
  </si>
  <si>
    <t>Deepak Tewari/SF0071929</t>
  </si>
  <si>
    <t>Vipin Yadav/SF0071928</t>
  </si>
  <si>
    <t>Terminated</t>
  </si>
  <si>
    <t>Completed-Report Submitted</t>
  </si>
  <si>
    <t>358888053</t>
  </si>
  <si>
    <t>Loan Officer</t>
  </si>
  <si>
    <t>Dear Team,
Until 21 Nov 2024, my weekly Equated Installment (EWI) was set at ₹ 670.
On 21 Nov 2024, a “Vishwas Loan” of ₹ 30,000 was disbursed without my knowledge or consent.
Post-disbursement, my EWI should have been adjusted to ₹ 480, but collections continued at ₹ 670.
Branch officer LO Deepanshu Sharma (SF0087617) collected ₹ 670 per week but only credited ₹ 480, withholding ₹ 190 weekly.
Unauthorised Loan Disbursement: I never applied for or consented to the ₹ 30,000 loan on 21 Nov 2024.
Incorrect EWI Adjustment: Following that disbursement, my EWI was erroneously reduced to ₹ 480.
Deliberate Withholding: The officer continued to collect the higher installment (₹ 670) but credited only ₹ 480, misappropriating ₹ 190 per week.
Total Misappropriation: ₹ 6,093 has been wrongfully retained by the branch over 35 weeks.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</si>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</sst>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6" fillId="0" borderId="0" xfId="0" applyFont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UP3439</v>
      </c>
      <c r="D5" s="63" t="str">
        <f>IF('Physical Cash at Safe'!D28="Yes", 'Physical Cash at Safe'!B4, 'Borrower Wise Details'!C5)</f>
        <v>Daurala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45848</v>
      </c>
      <c r="H5" s="107" t="s">
        <v>445</v>
      </c>
      <c r="I5" s="61">
        <v>45850</v>
      </c>
      <c r="J5" s="74" t="str">
        <f>IF('Physical Cash at Safe'!D28="Yes",'Physical Cash at Safe'!E28,IF('Borrower Wise Details'!D5&lt;&gt;"",'Borrower Wise Details'!D5,""))</f>
        <v>FN25-26-01343</v>
      </c>
      <c r="K5" s="81">
        <v>1</v>
      </c>
      <c r="L5" s="82">
        <v>21940</v>
      </c>
      <c r="M5" s="82">
        <v>0</v>
      </c>
      <c r="N5" s="82" t="s">
        <v>446</v>
      </c>
      <c r="O5" s="82" t="s">
        <v>447</v>
      </c>
      <c r="P5" s="82" t="s">
        <v>448</v>
      </c>
      <c r="Q5" s="82" t="s">
        <v>449</v>
      </c>
      <c r="R5" s="75" t="str">
        <f>IF('Physical Cash at Safe'!$D$28="Yes", 'Physical Cash at Safe'!$A$28, IF('Borrower Wise Details'!F5&lt;&gt;"", 'Borrower Wise Details'!F5, ""))</f>
        <v>Deepanshu Sharma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SF0087617</v>
      </c>
      <c r="U5" s="77" t="s">
        <v>450</v>
      </c>
      <c r="V5" s="61">
        <v>45792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451</v>
      </c>
      <c r="Z5" s="61">
        <v>45850</v>
      </c>
      <c r="AA5" s="61">
        <v>45852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21933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15840</v>
      </c>
      <c r="AE5" s="126">
        <f>IF(AND(AC5="", AD5=""), "", IF(AD5="", AC5, AC5 - IF(ISNUMBER(AD5), AD5, 0)))</f>
        <v>6093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45853</v>
      </c>
      <c r="AH5" s="70" t="s">
        <v>454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UP3439</v>
      </c>
      <c r="C5" s="50" t="str">
        <f>IF('Fraud Investigation Report'!D5="", "", 'Fraud Investigation Report'!D5)</f>
        <v>Daurala</v>
      </c>
      <c r="D5" s="68" t="str">
        <f>IF(OR('Fraud Investigation Report'!R5="", 'Fraud Investigation Report'!R5=0), "", 'Fraud Investigation Report'!R5)</f>
        <v>Deepanshu Sharma</v>
      </c>
      <c r="E5" s="68" t="str">
        <f>IF(OR('Fraud Investigation Report'!T5="", 'Fraud Investigation Report'!T5=0), "", 'Fraud Investigation Report'!T5)</f>
        <v>SF0087617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FN25-26-01343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21933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21933</v>
      </c>
      <c r="O5" s="69">
        <f>IF('Fraud Investigation Report'!AD5="", "", 'Fraud Investigation Report'!AD5)</f>
        <v>15840</v>
      </c>
      <c r="P5" s="126">
        <f>IF(AND(N5="", O5=""), "", IF(O5="", N5, N5 - IF(ISNUMBER(O5), O5, 0)))</f>
        <v>6093</v>
      </c>
      <c r="Q5" s="49"/>
      <c r="R5" s="84" t="s">
        <v>455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8" t="s">
        <v>97</v>
      </c>
      <c r="B20" s="149"/>
      <c r="C20" s="32"/>
      <c r="D20" s="33" t="s">
        <v>91</v>
      </c>
      <c r="E20" s="34"/>
    </row>
    <row r="21" spans="1:5" ht="30" customHeight="1" x14ac:dyDescent="0.3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5"/>
      <c r="C24" s="135"/>
      <c r="D24" s="135"/>
      <c r="E24" s="135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190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60" t="s">
        <v>219</v>
      </c>
      <c r="E29" s="16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220</v>
      </c>
      <c r="B32" s="38"/>
      <c r="C32" s="37" t="s">
        <v>82</v>
      </c>
      <c r="D32" s="158"/>
      <c r="E32" s="15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2" t="s">
        <v>145</v>
      </c>
      <c r="E33" s="153"/>
    </row>
    <row r="34" spans="1:5" ht="27.6" x14ac:dyDescent="0.3">
      <c r="A34" s="39" t="s">
        <v>221</v>
      </c>
      <c r="B34" s="38"/>
      <c r="C34" s="39" t="s">
        <v>222</v>
      </c>
      <c r="D34" s="154"/>
      <c r="E34" s="155"/>
    </row>
    <row r="35" spans="1:5" ht="27.6" x14ac:dyDescent="0.3">
      <c r="A35" s="39" t="s">
        <v>223</v>
      </c>
      <c r="B35" s="38"/>
      <c r="C35" s="39" t="s">
        <v>225</v>
      </c>
      <c r="D35" s="154"/>
      <c r="E35" s="155"/>
    </row>
    <row r="36" spans="1:5" ht="25.5" customHeight="1" x14ac:dyDescent="0.3">
      <c r="A36" s="39" t="s">
        <v>224</v>
      </c>
      <c r="B36" s="38"/>
      <c r="C36" s="39" t="s">
        <v>226</v>
      </c>
      <c r="D36" s="156"/>
      <c r="E36" s="15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D6" sqref="D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4.77734375" style="13" bestFit="1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UP3439</v>
      </c>
      <c r="C5" s="119" t="str">
        <f>IF('Loan Outstanding Report'!$H$5="", "", 'Loan Outstanding Report'!$H$5)</f>
        <v>Daurala</v>
      </c>
      <c r="D5" s="130" t="s">
        <v>441</v>
      </c>
      <c r="E5" s="65">
        <v>45850</v>
      </c>
      <c r="F5" s="131" t="s">
        <v>442</v>
      </c>
      <c r="G5" s="132" t="s">
        <v>443</v>
      </c>
      <c r="H5" s="49" t="s">
        <v>453</v>
      </c>
      <c r="I5" s="120" t="s">
        <v>257</v>
      </c>
      <c r="J5" s="120" t="s">
        <v>434</v>
      </c>
      <c r="K5" s="120" t="s">
        <v>436</v>
      </c>
      <c r="L5" s="11">
        <v>358888053</v>
      </c>
      <c r="M5" s="65" t="s">
        <v>400</v>
      </c>
      <c r="N5" s="124">
        <v>30000</v>
      </c>
      <c r="O5" s="124">
        <v>480</v>
      </c>
      <c r="P5" s="121" t="s">
        <v>139</v>
      </c>
      <c r="Q5" s="80">
        <v>45617</v>
      </c>
      <c r="R5" s="124">
        <v>670</v>
      </c>
      <c r="S5" s="124">
        <v>480</v>
      </c>
      <c r="T5" s="124">
        <v>0</v>
      </c>
      <c r="U5" s="125">
        <f t="shared" ref="U5" si="0">IF(AND(ISBLANK(R5),ISBLANK(S5),ISBLANK(T5)),"",R5-(S5+T5))</f>
        <v>190</v>
      </c>
      <c r="V5" s="117" t="s">
        <v>202</v>
      </c>
      <c r="W5" s="122" t="s">
        <v>444</v>
      </c>
    </row>
    <row r="6" spans="1:23" ht="25.05" customHeight="1" x14ac:dyDescent="0.3">
      <c r="A6" s="64">
        <v>2</v>
      </c>
      <c r="B6" s="60" t="str">
        <f>IF(J6&lt;&gt;"", $B$5, "")</f>
        <v>UP3439</v>
      </c>
      <c r="C6" s="119" t="str">
        <f>IF(J6&lt;&gt;"", $C$5, "")</f>
        <v>Daurala</v>
      </c>
      <c r="D6" s="41" t="str">
        <f>IF(J6&lt;&gt;"", $D$5, "")</f>
        <v>FN25-26-01343</v>
      </c>
      <c r="E6" s="65">
        <v>45850</v>
      </c>
      <c r="F6" s="38" t="str">
        <f>IF(J6&lt;&gt;"", $F$5, "")</f>
        <v>Deepanshu Sharma</v>
      </c>
      <c r="G6" s="49" t="str">
        <f>IF(J6&lt;&gt;"", $G$5, "")</f>
        <v>SF0087617</v>
      </c>
      <c r="H6" s="49" t="str">
        <f>IF(J6&lt;&gt;"", $H$5, "")</f>
        <v>Loan Officer</v>
      </c>
      <c r="I6" s="120" t="s">
        <v>257</v>
      </c>
      <c r="J6" s="120" t="s">
        <v>434</v>
      </c>
      <c r="K6" s="120" t="s">
        <v>436</v>
      </c>
      <c r="L6" s="11">
        <v>358888053</v>
      </c>
      <c r="M6" s="65" t="s">
        <v>400</v>
      </c>
      <c r="N6" s="124">
        <v>30000</v>
      </c>
      <c r="O6" s="124">
        <v>480</v>
      </c>
      <c r="P6" s="121" t="s">
        <v>139</v>
      </c>
      <c r="Q6" s="80">
        <v>45624</v>
      </c>
      <c r="R6" s="124">
        <v>670</v>
      </c>
      <c r="S6" s="124">
        <v>480</v>
      </c>
      <c r="T6" s="124">
        <v>0</v>
      </c>
      <c r="U6" s="125">
        <f t="shared" ref="U6:U69" si="1">IF(AND(ISBLANK(R6),ISBLANK(S6),ISBLANK(T6)),"",R6-(S6+T6))</f>
        <v>190</v>
      </c>
      <c r="V6" s="117" t="s">
        <v>202</v>
      </c>
      <c r="W6" s="122" t="s">
        <v>444</v>
      </c>
    </row>
    <row r="7" spans="1:23" ht="25.05" customHeight="1" x14ac:dyDescent="0.3">
      <c r="A7" s="64">
        <v>3</v>
      </c>
      <c r="B7" s="60" t="str">
        <f t="shared" ref="B7:B70" si="2">IF(J7&lt;&gt;"", $B$5, "")</f>
        <v>UP3439</v>
      </c>
      <c r="C7" s="119" t="str">
        <f t="shared" ref="C7:C70" si="3">IF(J7&lt;&gt;"", $C$5, "")</f>
        <v>Daurala</v>
      </c>
      <c r="D7" s="41" t="str">
        <f t="shared" ref="D7:D70" si="4">IF(J7&lt;&gt;"", $D$5, "")</f>
        <v>FN25-26-01343</v>
      </c>
      <c r="E7" s="65">
        <v>45850</v>
      </c>
      <c r="F7" s="38" t="str">
        <f t="shared" ref="F7:F70" si="5">IF(J7&lt;&gt;"", $F$5, "")</f>
        <v>Deepanshu Sharma</v>
      </c>
      <c r="G7" s="49" t="str">
        <f t="shared" ref="G7:G70" si="6">IF(J7&lt;&gt;"", $G$5, "")</f>
        <v>SF0087617</v>
      </c>
      <c r="H7" s="49" t="str">
        <f t="shared" ref="H7:H70" si="7">IF(J7&lt;&gt;"", $H$5, "")</f>
        <v>Loan Officer</v>
      </c>
      <c r="I7" s="120" t="s">
        <v>257</v>
      </c>
      <c r="J7" s="120" t="s">
        <v>434</v>
      </c>
      <c r="K7" s="120" t="s">
        <v>436</v>
      </c>
      <c r="L7" s="11" t="s">
        <v>452</v>
      </c>
      <c r="M7" s="65" t="s">
        <v>400</v>
      </c>
      <c r="N7" s="124">
        <v>30000</v>
      </c>
      <c r="O7" s="124">
        <v>480</v>
      </c>
      <c r="P7" s="121" t="s">
        <v>139</v>
      </c>
      <c r="Q7" s="80">
        <v>45631</v>
      </c>
      <c r="R7" s="124">
        <v>670</v>
      </c>
      <c r="S7" s="124">
        <v>480</v>
      </c>
      <c r="T7" s="124">
        <v>0</v>
      </c>
      <c r="U7" s="125">
        <f t="shared" si="1"/>
        <v>190</v>
      </c>
      <c r="V7" s="117" t="s">
        <v>202</v>
      </c>
      <c r="W7" s="122" t="s">
        <v>444</v>
      </c>
    </row>
    <row r="8" spans="1:23" ht="25.05" customHeight="1" x14ac:dyDescent="0.3">
      <c r="A8" s="64">
        <v>4</v>
      </c>
      <c r="B8" s="60" t="str">
        <f t="shared" si="2"/>
        <v>UP3439</v>
      </c>
      <c r="C8" s="119" t="str">
        <f t="shared" si="3"/>
        <v>Daurala</v>
      </c>
      <c r="D8" s="41" t="str">
        <f t="shared" si="4"/>
        <v>FN25-26-01343</v>
      </c>
      <c r="E8" s="65">
        <v>45850</v>
      </c>
      <c r="F8" s="38" t="str">
        <f t="shared" si="5"/>
        <v>Deepanshu Sharma</v>
      </c>
      <c r="G8" s="49" t="str">
        <f t="shared" si="6"/>
        <v>SF0087617</v>
      </c>
      <c r="H8" s="49" t="str">
        <f t="shared" si="7"/>
        <v>Loan Officer</v>
      </c>
      <c r="I8" s="120" t="s">
        <v>257</v>
      </c>
      <c r="J8" s="120" t="s">
        <v>434</v>
      </c>
      <c r="K8" s="120" t="s">
        <v>436</v>
      </c>
      <c r="L8" s="11">
        <v>358888053</v>
      </c>
      <c r="M8" s="65" t="s">
        <v>400</v>
      </c>
      <c r="N8" s="124">
        <v>30000</v>
      </c>
      <c r="O8" s="124">
        <v>480</v>
      </c>
      <c r="P8" s="121" t="s">
        <v>139</v>
      </c>
      <c r="Q8" s="80">
        <v>45638</v>
      </c>
      <c r="R8" s="124">
        <v>670</v>
      </c>
      <c r="S8" s="124">
        <v>480</v>
      </c>
      <c r="T8" s="124">
        <v>0</v>
      </c>
      <c r="U8" s="125">
        <f t="shared" si="1"/>
        <v>190</v>
      </c>
      <c r="V8" s="117" t="s">
        <v>202</v>
      </c>
      <c r="W8" s="122" t="s">
        <v>444</v>
      </c>
    </row>
    <row r="9" spans="1:23" ht="25.05" customHeight="1" x14ac:dyDescent="0.3">
      <c r="A9" s="64">
        <v>5</v>
      </c>
      <c r="B9" s="60" t="str">
        <f t="shared" si="2"/>
        <v>UP3439</v>
      </c>
      <c r="C9" s="119" t="str">
        <f t="shared" si="3"/>
        <v>Daurala</v>
      </c>
      <c r="D9" s="41" t="str">
        <f t="shared" si="4"/>
        <v>FN25-26-01343</v>
      </c>
      <c r="E9" s="65">
        <v>45850</v>
      </c>
      <c r="F9" s="38" t="str">
        <f t="shared" si="5"/>
        <v>Deepanshu Sharma</v>
      </c>
      <c r="G9" s="49" t="str">
        <f t="shared" si="6"/>
        <v>SF0087617</v>
      </c>
      <c r="H9" s="49" t="str">
        <f t="shared" si="7"/>
        <v>Loan Officer</v>
      </c>
      <c r="I9" s="120" t="s">
        <v>257</v>
      </c>
      <c r="J9" s="120" t="s">
        <v>434</v>
      </c>
      <c r="K9" s="120" t="s">
        <v>436</v>
      </c>
      <c r="L9" s="11">
        <v>358888053</v>
      </c>
      <c r="M9" s="65" t="s">
        <v>400</v>
      </c>
      <c r="N9" s="124">
        <v>30000</v>
      </c>
      <c r="O9" s="124">
        <v>480</v>
      </c>
      <c r="P9" s="121" t="s">
        <v>139</v>
      </c>
      <c r="Q9" s="80">
        <v>45645</v>
      </c>
      <c r="R9" s="124">
        <v>670</v>
      </c>
      <c r="S9" s="124">
        <v>480</v>
      </c>
      <c r="T9" s="124">
        <v>0</v>
      </c>
      <c r="U9" s="125">
        <f t="shared" si="1"/>
        <v>190</v>
      </c>
      <c r="V9" s="117" t="s">
        <v>202</v>
      </c>
      <c r="W9" s="122" t="s">
        <v>444</v>
      </c>
    </row>
    <row r="10" spans="1:23" ht="25.05" customHeight="1" x14ac:dyDescent="0.3">
      <c r="A10" s="64">
        <v>6</v>
      </c>
      <c r="B10" s="60" t="str">
        <f t="shared" si="2"/>
        <v>UP3439</v>
      </c>
      <c r="C10" s="119" t="str">
        <f t="shared" si="3"/>
        <v>Daurala</v>
      </c>
      <c r="D10" s="41" t="str">
        <f t="shared" si="4"/>
        <v>FN25-26-01343</v>
      </c>
      <c r="E10" s="65">
        <v>45850</v>
      </c>
      <c r="F10" s="38" t="str">
        <f t="shared" si="5"/>
        <v>Deepanshu Sharma</v>
      </c>
      <c r="G10" s="49" t="str">
        <f t="shared" si="6"/>
        <v>SF0087617</v>
      </c>
      <c r="H10" s="49" t="str">
        <f t="shared" si="7"/>
        <v>Loan Officer</v>
      </c>
      <c r="I10" s="120" t="s">
        <v>257</v>
      </c>
      <c r="J10" s="120" t="s">
        <v>434</v>
      </c>
      <c r="K10" s="120" t="s">
        <v>436</v>
      </c>
      <c r="L10" s="11">
        <v>358888053</v>
      </c>
      <c r="M10" s="65" t="s">
        <v>400</v>
      </c>
      <c r="N10" s="124">
        <v>30000</v>
      </c>
      <c r="O10" s="124">
        <v>480</v>
      </c>
      <c r="P10" s="121" t="s">
        <v>139</v>
      </c>
      <c r="Q10" s="80">
        <v>45652</v>
      </c>
      <c r="R10" s="124">
        <v>670</v>
      </c>
      <c r="S10" s="124">
        <v>480</v>
      </c>
      <c r="T10" s="124">
        <v>0</v>
      </c>
      <c r="U10" s="125">
        <f t="shared" si="1"/>
        <v>190</v>
      </c>
      <c r="V10" s="117" t="s">
        <v>202</v>
      </c>
      <c r="W10" s="122" t="s">
        <v>444</v>
      </c>
    </row>
    <row r="11" spans="1:23" ht="25.05" customHeight="1" x14ac:dyDescent="0.3">
      <c r="A11" s="64">
        <v>7</v>
      </c>
      <c r="B11" s="60" t="str">
        <f t="shared" si="2"/>
        <v>UP3439</v>
      </c>
      <c r="C11" s="119" t="str">
        <f t="shared" si="3"/>
        <v>Daurala</v>
      </c>
      <c r="D11" s="41" t="str">
        <f t="shared" si="4"/>
        <v>FN25-26-01343</v>
      </c>
      <c r="E11" s="65">
        <v>45850</v>
      </c>
      <c r="F11" s="38" t="str">
        <f t="shared" si="5"/>
        <v>Deepanshu Sharma</v>
      </c>
      <c r="G11" s="49" t="str">
        <f t="shared" si="6"/>
        <v>SF0087617</v>
      </c>
      <c r="H11" s="49" t="str">
        <f t="shared" si="7"/>
        <v>Loan Officer</v>
      </c>
      <c r="I11" s="120" t="s">
        <v>257</v>
      </c>
      <c r="J11" s="120" t="s">
        <v>434</v>
      </c>
      <c r="K11" s="120" t="s">
        <v>436</v>
      </c>
      <c r="L11" s="11">
        <v>358888053</v>
      </c>
      <c r="M11" s="65" t="s">
        <v>400</v>
      </c>
      <c r="N11" s="124">
        <v>30000</v>
      </c>
      <c r="O11" s="124">
        <v>480</v>
      </c>
      <c r="P11" s="121" t="s">
        <v>139</v>
      </c>
      <c r="Q11" s="80">
        <v>45659</v>
      </c>
      <c r="R11" s="124">
        <v>670</v>
      </c>
      <c r="S11" s="124">
        <v>480</v>
      </c>
      <c r="T11" s="124">
        <v>0</v>
      </c>
      <c r="U11" s="125">
        <f t="shared" si="1"/>
        <v>190</v>
      </c>
      <c r="V11" s="117" t="s">
        <v>202</v>
      </c>
      <c r="W11" s="122" t="s">
        <v>444</v>
      </c>
    </row>
    <row r="12" spans="1:23" ht="25.05" customHeight="1" x14ac:dyDescent="0.3">
      <c r="A12" s="64">
        <v>8</v>
      </c>
      <c r="B12" s="60" t="str">
        <f t="shared" si="2"/>
        <v>UP3439</v>
      </c>
      <c r="C12" s="119" t="str">
        <f t="shared" si="3"/>
        <v>Daurala</v>
      </c>
      <c r="D12" s="41" t="str">
        <f t="shared" si="4"/>
        <v>FN25-26-01343</v>
      </c>
      <c r="E12" s="65">
        <v>45850</v>
      </c>
      <c r="F12" s="38" t="str">
        <f t="shared" si="5"/>
        <v>Deepanshu Sharma</v>
      </c>
      <c r="G12" s="49" t="str">
        <f t="shared" si="6"/>
        <v>SF0087617</v>
      </c>
      <c r="H12" s="49" t="str">
        <f t="shared" si="7"/>
        <v>Loan Officer</v>
      </c>
      <c r="I12" s="120" t="s">
        <v>257</v>
      </c>
      <c r="J12" s="120" t="s">
        <v>434</v>
      </c>
      <c r="K12" s="120" t="s">
        <v>436</v>
      </c>
      <c r="L12" s="11">
        <v>358888053</v>
      </c>
      <c r="M12" s="65" t="s">
        <v>400</v>
      </c>
      <c r="N12" s="124">
        <v>30000</v>
      </c>
      <c r="O12" s="124">
        <v>480</v>
      </c>
      <c r="P12" s="121" t="s">
        <v>139</v>
      </c>
      <c r="Q12" s="80">
        <v>45666</v>
      </c>
      <c r="R12" s="124">
        <v>670</v>
      </c>
      <c r="S12" s="124">
        <v>480</v>
      </c>
      <c r="T12" s="124">
        <v>0</v>
      </c>
      <c r="U12" s="125">
        <f t="shared" si="1"/>
        <v>190</v>
      </c>
      <c r="V12" s="117" t="s">
        <v>202</v>
      </c>
      <c r="W12" s="122" t="s">
        <v>444</v>
      </c>
    </row>
    <row r="13" spans="1:23" ht="25.05" customHeight="1" x14ac:dyDescent="0.3">
      <c r="A13" s="64">
        <v>9</v>
      </c>
      <c r="B13" s="60" t="str">
        <f t="shared" si="2"/>
        <v>UP3439</v>
      </c>
      <c r="C13" s="119" t="str">
        <f t="shared" si="3"/>
        <v>Daurala</v>
      </c>
      <c r="D13" s="41" t="str">
        <f t="shared" si="4"/>
        <v>FN25-26-01343</v>
      </c>
      <c r="E13" s="65">
        <v>45850</v>
      </c>
      <c r="F13" s="38" t="str">
        <f t="shared" si="5"/>
        <v>Deepanshu Sharma</v>
      </c>
      <c r="G13" s="49" t="str">
        <f t="shared" si="6"/>
        <v>SF0087617</v>
      </c>
      <c r="H13" s="49" t="str">
        <f t="shared" si="7"/>
        <v>Loan Officer</v>
      </c>
      <c r="I13" s="120" t="s">
        <v>257</v>
      </c>
      <c r="J13" s="120" t="s">
        <v>434</v>
      </c>
      <c r="K13" s="120" t="s">
        <v>436</v>
      </c>
      <c r="L13" s="11">
        <v>358888053</v>
      </c>
      <c r="M13" s="65" t="s">
        <v>400</v>
      </c>
      <c r="N13" s="124">
        <v>30000</v>
      </c>
      <c r="O13" s="124">
        <v>480</v>
      </c>
      <c r="P13" s="121" t="s">
        <v>139</v>
      </c>
      <c r="Q13" s="80">
        <v>45673</v>
      </c>
      <c r="R13" s="124">
        <v>670</v>
      </c>
      <c r="S13" s="124">
        <v>480</v>
      </c>
      <c r="T13" s="124">
        <v>0</v>
      </c>
      <c r="U13" s="125">
        <f t="shared" si="1"/>
        <v>190</v>
      </c>
      <c r="V13" s="117" t="s">
        <v>202</v>
      </c>
      <c r="W13" s="122" t="s">
        <v>444</v>
      </c>
    </row>
    <row r="14" spans="1:23" ht="25.05" customHeight="1" x14ac:dyDescent="0.3">
      <c r="A14" s="64">
        <v>10</v>
      </c>
      <c r="B14" s="60" t="str">
        <f t="shared" si="2"/>
        <v>UP3439</v>
      </c>
      <c r="C14" s="119" t="str">
        <f t="shared" si="3"/>
        <v>Daurala</v>
      </c>
      <c r="D14" s="41" t="str">
        <f t="shared" si="4"/>
        <v>FN25-26-01343</v>
      </c>
      <c r="E14" s="65">
        <v>45850</v>
      </c>
      <c r="F14" s="38" t="str">
        <f t="shared" si="5"/>
        <v>Deepanshu Sharma</v>
      </c>
      <c r="G14" s="49" t="str">
        <f t="shared" si="6"/>
        <v>SF0087617</v>
      </c>
      <c r="H14" s="49" t="str">
        <f t="shared" si="7"/>
        <v>Loan Officer</v>
      </c>
      <c r="I14" s="120" t="s">
        <v>257</v>
      </c>
      <c r="J14" s="120" t="s">
        <v>434</v>
      </c>
      <c r="K14" s="120" t="s">
        <v>436</v>
      </c>
      <c r="L14" s="11">
        <v>358888053</v>
      </c>
      <c r="M14" s="65" t="s">
        <v>400</v>
      </c>
      <c r="N14" s="124">
        <v>30000</v>
      </c>
      <c r="O14" s="124">
        <v>480</v>
      </c>
      <c r="P14" s="121" t="s">
        <v>139</v>
      </c>
      <c r="Q14" s="80">
        <v>45680</v>
      </c>
      <c r="R14" s="124">
        <v>670</v>
      </c>
      <c r="S14" s="124">
        <v>480</v>
      </c>
      <c r="T14" s="124">
        <v>0</v>
      </c>
      <c r="U14" s="125">
        <f t="shared" si="1"/>
        <v>190</v>
      </c>
      <c r="V14" s="117" t="s">
        <v>202</v>
      </c>
      <c r="W14" s="122" t="s">
        <v>444</v>
      </c>
    </row>
    <row r="15" spans="1:23" ht="25.05" customHeight="1" x14ac:dyDescent="0.3">
      <c r="A15" s="64">
        <v>11</v>
      </c>
      <c r="B15" s="60" t="str">
        <f t="shared" si="2"/>
        <v>UP3439</v>
      </c>
      <c r="C15" s="119" t="str">
        <f t="shared" si="3"/>
        <v>Daurala</v>
      </c>
      <c r="D15" s="41" t="str">
        <f t="shared" si="4"/>
        <v>FN25-26-01343</v>
      </c>
      <c r="E15" s="65">
        <v>45850</v>
      </c>
      <c r="F15" s="38" t="str">
        <f t="shared" si="5"/>
        <v>Deepanshu Sharma</v>
      </c>
      <c r="G15" s="49" t="str">
        <f t="shared" si="6"/>
        <v>SF0087617</v>
      </c>
      <c r="H15" s="49" t="str">
        <f t="shared" si="7"/>
        <v>Loan Officer</v>
      </c>
      <c r="I15" s="120" t="s">
        <v>257</v>
      </c>
      <c r="J15" s="120" t="s">
        <v>434</v>
      </c>
      <c r="K15" s="120" t="s">
        <v>436</v>
      </c>
      <c r="L15" s="11">
        <v>358888053</v>
      </c>
      <c r="M15" s="65" t="s">
        <v>400</v>
      </c>
      <c r="N15" s="124">
        <v>30000</v>
      </c>
      <c r="O15" s="124">
        <v>480</v>
      </c>
      <c r="P15" s="121" t="s">
        <v>139</v>
      </c>
      <c r="Q15" s="80">
        <v>45687</v>
      </c>
      <c r="R15" s="124">
        <v>670</v>
      </c>
      <c r="S15" s="124">
        <v>480</v>
      </c>
      <c r="T15" s="124">
        <v>0</v>
      </c>
      <c r="U15" s="125">
        <f t="shared" si="1"/>
        <v>190</v>
      </c>
      <c r="V15" s="117" t="s">
        <v>202</v>
      </c>
      <c r="W15" s="122" t="s">
        <v>444</v>
      </c>
    </row>
    <row r="16" spans="1:23" ht="25.05" customHeight="1" x14ac:dyDescent="0.3">
      <c r="A16" s="64">
        <v>12</v>
      </c>
      <c r="B16" s="60" t="str">
        <f t="shared" si="2"/>
        <v>UP3439</v>
      </c>
      <c r="C16" s="119" t="str">
        <f t="shared" si="3"/>
        <v>Daurala</v>
      </c>
      <c r="D16" s="41" t="str">
        <f t="shared" si="4"/>
        <v>FN25-26-01343</v>
      </c>
      <c r="E16" s="65">
        <v>45850</v>
      </c>
      <c r="F16" s="38" t="str">
        <f t="shared" si="5"/>
        <v>Deepanshu Sharma</v>
      </c>
      <c r="G16" s="49" t="str">
        <f t="shared" si="6"/>
        <v>SF0087617</v>
      </c>
      <c r="H16" s="49" t="str">
        <f t="shared" si="7"/>
        <v>Loan Officer</v>
      </c>
      <c r="I16" s="120" t="s">
        <v>257</v>
      </c>
      <c r="J16" s="120" t="s">
        <v>434</v>
      </c>
      <c r="K16" s="120" t="s">
        <v>436</v>
      </c>
      <c r="L16" s="11">
        <v>358888053</v>
      </c>
      <c r="M16" s="65" t="s">
        <v>400</v>
      </c>
      <c r="N16" s="124">
        <v>30000</v>
      </c>
      <c r="O16" s="124">
        <v>480</v>
      </c>
      <c r="P16" s="121" t="s">
        <v>139</v>
      </c>
      <c r="Q16" s="80">
        <v>45694</v>
      </c>
      <c r="R16" s="124">
        <v>670</v>
      </c>
      <c r="S16" s="124">
        <v>480</v>
      </c>
      <c r="T16" s="124">
        <v>0</v>
      </c>
      <c r="U16" s="125">
        <f t="shared" si="1"/>
        <v>190</v>
      </c>
      <c r="V16" s="117" t="s">
        <v>202</v>
      </c>
      <c r="W16" s="122" t="s">
        <v>444</v>
      </c>
    </row>
    <row r="17" spans="1:23" ht="25.05" customHeight="1" x14ac:dyDescent="0.3">
      <c r="A17" s="64">
        <v>13</v>
      </c>
      <c r="B17" s="60" t="str">
        <f t="shared" si="2"/>
        <v>UP3439</v>
      </c>
      <c r="C17" s="119" t="str">
        <f t="shared" si="3"/>
        <v>Daurala</v>
      </c>
      <c r="D17" s="41" t="str">
        <f t="shared" si="4"/>
        <v>FN25-26-01343</v>
      </c>
      <c r="E17" s="65">
        <v>45850</v>
      </c>
      <c r="F17" s="38" t="str">
        <f t="shared" si="5"/>
        <v>Deepanshu Sharma</v>
      </c>
      <c r="G17" s="49" t="str">
        <f t="shared" si="6"/>
        <v>SF0087617</v>
      </c>
      <c r="H17" s="49" t="str">
        <f t="shared" si="7"/>
        <v>Loan Officer</v>
      </c>
      <c r="I17" s="120" t="s">
        <v>257</v>
      </c>
      <c r="J17" s="120" t="s">
        <v>434</v>
      </c>
      <c r="K17" s="120" t="s">
        <v>436</v>
      </c>
      <c r="L17" s="11">
        <v>358888053</v>
      </c>
      <c r="M17" s="65" t="s">
        <v>400</v>
      </c>
      <c r="N17" s="124">
        <v>30000</v>
      </c>
      <c r="O17" s="124">
        <v>480</v>
      </c>
      <c r="P17" s="121" t="s">
        <v>139</v>
      </c>
      <c r="Q17" s="80">
        <v>45701</v>
      </c>
      <c r="R17" s="124">
        <v>670</v>
      </c>
      <c r="S17" s="124">
        <v>480</v>
      </c>
      <c r="T17" s="124">
        <v>0</v>
      </c>
      <c r="U17" s="125">
        <f t="shared" si="1"/>
        <v>190</v>
      </c>
      <c r="V17" s="117" t="s">
        <v>202</v>
      </c>
      <c r="W17" s="122" t="s">
        <v>444</v>
      </c>
    </row>
    <row r="18" spans="1:23" ht="25.05" customHeight="1" x14ac:dyDescent="0.3">
      <c r="A18" s="64">
        <v>14</v>
      </c>
      <c r="B18" s="60" t="str">
        <f t="shared" si="2"/>
        <v>UP3439</v>
      </c>
      <c r="C18" s="119" t="str">
        <f t="shared" si="3"/>
        <v>Daurala</v>
      </c>
      <c r="D18" s="41" t="str">
        <f t="shared" si="4"/>
        <v>FN25-26-01343</v>
      </c>
      <c r="E18" s="65">
        <v>45850</v>
      </c>
      <c r="F18" s="38" t="str">
        <f t="shared" si="5"/>
        <v>Deepanshu Sharma</v>
      </c>
      <c r="G18" s="49" t="str">
        <f t="shared" si="6"/>
        <v>SF0087617</v>
      </c>
      <c r="H18" s="49" t="str">
        <f t="shared" si="7"/>
        <v>Loan Officer</v>
      </c>
      <c r="I18" s="120" t="s">
        <v>257</v>
      </c>
      <c r="J18" s="120" t="s">
        <v>434</v>
      </c>
      <c r="K18" s="120" t="s">
        <v>436</v>
      </c>
      <c r="L18" s="11">
        <v>358888053</v>
      </c>
      <c r="M18" s="65" t="s">
        <v>400</v>
      </c>
      <c r="N18" s="124">
        <v>30000</v>
      </c>
      <c r="O18" s="124">
        <v>480</v>
      </c>
      <c r="P18" s="121" t="s">
        <v>139</v>
      </c>
      <c r="Q18" s="80">
        <v>45708</v>
      </c>
      <c r="R18" s="124">
        <v>670</v>
      </c>
      <c r="S18" s="124">
        <v>480</v>
      </c>
      <c r="T18" s="124">
        <v>0</v>
      </c>
      <c r="U18" s="125">
        <f t="shared" si="1"/>
        <v>190</v>
      </c>
      <c r="V18" s="117" t="s">
        <v>202</v>
      </c>
      <c r="W18" s="122" t="s">
        <v>444</v>
      </c>
    </row>
    <row r="19" spans="1:23" ht="25.05" customHeight="1" x14ac:dyDescent="0.3">
      <c r="A19" s="64">
        <v>15</v>
      </c>
      <c r="B19" s="60" t="str">
        <f t="shared" si="2"/>
        <v>UP3439</v>
      </c>
      <c r="C19" s="119" t="str">
        <f t="shared" si="3"/>
        <v>Daurala</v>
      </c>
      <c r="D19" s="41" t="str">
        <f t="shared" si="4"/>
        <v>FN25-26-01343</v>
      </c>
      <c r="E19" s="65">
        <v>45850</v>
      </c>
      <c r="F19" s="38" t="str">
        <f t="shared" si="5"/>
        <v>Deepanshu Sharma</v>
      </c>
      <c r="G19" s="49" t="str">
        <f t="shared" si="6"/>
        <v>SF0087617</v>
      </c>
      <c r="H19" s="49" t="str">
        <f t="shared" si="7"/>
        <v>Loan Officer</v>
      </c>
      <c r="I19" s="120" t="s">
        <v>257</v>
      </c>
      <c r="J19" s="120" t="s">
        <v>434</v>
      </c>
      <c r="K19" s="120" t="s">
        <v>436</v>
      </c>
      <c r="L19" s="11">
        <v>358888053</v>
      </c>
      <c r="M19" s="65" t="s">
        <v>400</v>
      </c>
      <c r="N19" s="124">
        <v>30000</v>
      </c>
      <c r="O19" s="124">
        <v>480</v>
      </c>
      <c r="P19" s="121" t="s">
        <v>139</v>
      </c>
      <c r="Q19" s="80">
        <v>45715</v>
      </c>
      <c r="R19" s="124">
        <v>670</v>
      </c>
      <c r="S19" s="124">
        <v>480</v>
      </c>
      <c r="T19" s="124">
        <v>0</v>
      </c>
      <c r="U19" s="125">
        <f t="shared" si="1"/>
        <v>190</v>
      </c>
      <c r="V19" s="117" t="s">
        <v>202</v>
      </c>
      <c r="W19" s="122" t="s">
        <v>444</v>
      </c>
    </row>
    <row r="20" spans="1:23" ht="25.05" customHeight="1" x14ac:dyDescent="0.3">
      <c r="A20" s="64">
        <v>16</v>
      </c>
      <c r="B20" s="60" t="str">
        <f t="shared" si="2"/>
        <v>UP3439</v>
      </c>
      <c r="C20" s="119" t="str">
        <f t="shared" si="3"/>
        <v>Daurala</v>
      </c>
      <c r="D20" s="41" t="str">
        <f t="shared" si="4"/>
        <v>FN25-26-01343</v>
      </c>
      <c r="E20" s="65">
        <v>45850</v>
      </c>
      <c r="F20" s="38" t="str">
        <f t="shared" si="5"/>
        <v>Deepanshu Sharma</v>
      </c>
      <c r="G20" s="49" t="str">
        <f t="shared" si="6"/>
        <v>SF0087617</v>
      </c>
      <c r="H20" s="49" t="str">
        <f t="shared" si="7"/>
        <v>Loan Officer</v>
      </c>
      <c r="I20" s="120" t="s">
        <v>257</v>
      </c>
      <c r="J20" s="120" t="s">
        <v>434</v>
      </c>
      <c r="K20" s="120" t="s">
        <v>436</v>
      </c>
      <c r="L20" s="11">
        <v>358888053</v>
      </c>
      <c r="M20" s="65" t="s">
        <v>400</v>
      </c>
      <c r="N20" s="124">
        <v>30000</v>
      </c>
      <c r="O20" s="124">
        <v>480</v>
      </c>
      <c r="P20" s="121" t="s">
        <v>139</v>
      </c>
      <c r="Q20" s="80">
        <v>45722</v>
      </c>
      <c r="R20" s="124">
        <v>670</v>
      </c>
      <c r="S20" s="124">
        <v>480</v>
      </c>
      <c r="T20" s="124">
        <v>0</v>
      </c>
      <c r="U20" s="125">
        <f t="shared" si="1"/>
        <v>190</v>
      </c>
      <c r="V20" s="117" t="s">
        <v>202</v>
      </c>
      <c r="W20" s="122" t="s">
        <v>444</v>
      </c>
    </row>
    <row r="21" spans="1:23" ht="25.05" customHeight="1" x14ac:dyDescent="0.3">
      <c r="A21" s="64">
        <v>17</v>
      </c>
      <c r="B21" s="60" t="str">
        <f t="shared" si="2"/>
        <v>UP3439</v>
      </c>
      <c r="C21" s="119" t="str">
        <f t="shared" si="3"/>
        <v>Daurala</v>
      </c>
      <c r="D21" s="41" t="str">
        <f t="shared" si="4"/>
        <v>FN25-26-01343</v>
      </c>
      <c r="E21" s="65">
        <v>45850</v>
      </c>
      <c r="F21" s="38" t="str">
        <f t="shared" si="5"/>
        <v>Deepanshu Sharma</v>
      </c>
      <c r="G21" s="49" t="str">
        <f t="shared" si="6"/>
        <v>SF0087617</v>
      </c>
      <c r="H21" s="49" t="str">
        <f t="shared" si="7"/>
        <v>Loan Officer</v>
      </c>
      <c r="I21" s="120" t="s">
        <v>257</v>
      </c>
      <c r="J21" s="120" t="s">
        <v>434</v>
      </c>
      <c r="K21" s="120" t="s">
        <v>436</v>
      </c>
      <c r="L21" s="11">
        <v>358888053</v>
      </c>
      <c r="M21" s="65" t="s">
        <v>400</v>
      </c>
      <c r="N21" s="124">
        <v>30000</v>
      </c>
      <c r="O21" s="124">
        <v>480</v>
      </c>
      <c r="P21" s="121" t="s">
        <v>139</v>
      </c>
      <c r="Q21" s="80">
        <v>45729</v>
      </c>
      <c r="R21" s="124">
        <v>670</v>
      </c>
      <c r="S21" s="124">
        <v>480</v>
      </c>
      <c r="T21" s="124">
        <v>0</v>
      </c>
      <c r="U21" s="125">
        <f t="shared" si="1"/>
        <v>190</v>
      </c>
      <c r="V21" s="117" t="s">
        <v>202</v>
      </c>
      <c r="W21" s="122" t="s">
        <v>444</v>
      </c>
    </row>
    <row r="22" spans="1:23" ht="25.05" customHeight="1" x14ac:dyDescent="0.3">
      <c r="A22" s="64">
        <v>18</v>
      </c>
      <c r="B22" s="60" t="str">
        <f t="shared" si="2"/>
        <v>UP3439</v>
      </c>
      <c r="C22" s="119" t="str">
        <f t="shared" si="3"/>
        <v>Daurala</v>
      </c>
      <c r="D22" s="41" t="str">
        <f t="shared" si="4"/>
        <v>FN25-26-01343</v>
      </c>
      <c r="E22" s="65">
        <v>45850</v>
      </c>
      <c r="F22" s="38" t="str">
        <f t="shared" si="5"/>
        <v>Deepanshu Sharma</v>
      </c>
      <c r="G22" s="49" t="str">
        <f t="shared" si="6"/>
        <v>SF0087617</v>
      </c>
      <c r="H22" s="49" t="str">
        <f t="shared" si="7"/>
        <v>Loan Officer</v>
      </c>
      <c r="I22" s="120" t="s">
        <v>257</v>
      </c>
      <c r="J22" s="120" t="s">
        <v>434</v>
      </c>
      <c r="K22" s="120" t="s">
        <v>436</v>
      </c>
      <c r="L22" s="11">
        <v>358888053</v>
      </c>
      <c r="M22" s="65" t="s">
        <v>400</v>
      </c>
      <c r="N22" s="124">
        <v>30000</v>
      </c>
      <c r="O22" s="124">
        <v>480</v>
      </c>
      <c r="P22" s="121" t="s">
        <v>139</v>
      </c>
      <c r="Q22" s="80">
        <v>45736</v>
      </c>
      <c r="R22" s="124">
        <v>670</v>
      </c>
      <c r="S22" s="124">
        <v>480</v>
      </c>
      <c r="T22" s="124">
        <v>0</v>
      </c>
      <c r="U22" s="125">
        <f t="shared" si="1"/>
        <v>190</v>
      </c>
      <c r="V22" s="117" t="s">
        <v>202</v>
      </c>
      <c r="W22" s="122" t="s">
        <v>444</v>
      </c>
    </row>
    <row r="23" spans="1:23" ht="25.05" customHeight="1" x14ac:dyDescent="0.3">
      <c r="A23" s="64">
        <v>19</v>
      </c>
      <c r="B23" s="60" t="str">
        <f t="shared" si="2"/>
        <v>UP3439</v>
      </c>
      <c r="C23" s="119" t="str">
        <f t="shared" si="3"/>
        <v>Daurala</v>
      </c>
      <c r="D23" s="41" t="str">
        <f t="shared" si="4"/>
        <v>FN25-26-01343</v>
      </c>
      <c r="E23" s="65">
        <v>45850</v>
      </c>
      <c r="F23" s="38" t="str">
        <f t="shared" si="5"/>
        <v>Deepanshu Sharma</v>
      </c>
      <c r="G23" s="49" t="str">
        <f t="shared" si="6"/>
        <v>SF0087617</v>
      </c>
      <c r="H23" s="49" t="str">
        <f t="shared" si="7"/>
        <v>Loan Officer</v>
      </c>
      <c r="I23" s="120" t="s">
        <v>257</v>
      </c>
      <c r="J23" s="120" t="s">
        <v>434</v>
      </c>
      <c r="K23" s="120" t="s">
        <v>436</v>
      </c>
      <c r="L23" s="11">
        <v>358888053</v>
      </c>
      <c r="M23" s="65" t="s">
        <v>400</v>
      </c>
      <c r="N23" s="124">
        <v>30000</v>
      </c>
      <c r="O23" s="124">
        <v>480</v>
      </c>
      <c r="P23" s="121" t="s">
        <v>139</v>
      </c>
      <c r="Q23" s="80">
        <v>45743</v>
      </c>
      <c r="R23" s="124">
        <v>670</v>
      </c>
      <c r="S23" s="124">
        <v>480</v>
      </c>
      <c r="T23" s="124">
        <v>0</v>
      </c>
      <c r="U23" s="125">
        <f t="shared" si="1"/>
        <v>190</v>
      </c>
      <c r="V23" s="117" t="s">
        <v>202</v>
      </c>
      <c r="W23" s="122" t="s">
        <v>444</v>
      </c>
    </row>
    <row r="24" spans="1:23" ht="25.05" customHeight="1" x14ac:dyDescent="0.3">
      <c r="A24" s="64">
        <v>20</v>
      </c>
      <c r="B24" s="60" t="str">
        <f t="shared" si="2"/>
        <v>UP3439</v>
      </c>
      <c r="C24" s="119" t="str">
        <f t="shared" si="3"/>
        <v>Daurala</v>
      </c>
      <c r="D24" s="41" t="str">
        <f t="shared" si="4"/>
        <v>FN25-26-01343</v>
      </c>
      <c r="E24" s="65">
        <v>45850</v>
      </c>
      <c r="F24" s="38" t="str">
        <f t="shared" si="5"/>
        <v>Deepanshu Sharma</v>
      </c>
      <c r="G24" s="49" t="str">
        <f t="shared" si="6"/>
        <v>SF0087617</v>
      </c>
      <c r="H24" s="49" t="str">
        <f t="shared" si="7"/>
        <v>Loan Officer</v>
      </c>
      <c r="I24" s="120" t="s">
        <v>257</v>
      </c>
      <c r="J24" s="120" t="s">
        <v>434</v>
      </c>
      <c r="K24" s="120" t="s">
        <v>436</v>
      </c>
      <c r="L24" s="11">
        <v>358888053</v>
      </c>
      <c r="M24" s="65" t="s">
        <v>400</v>
      </c>
      <c r="N24" s="124">
        <v>30000</v>
      </c>
      <c r="O24" s="124">
        <v>480</v>
      </c>
      <c r="P24" s="121" t="s">
        <v>139</v>
      </c>
      <c r="Q24" s="80">
        <v>45750</v>
      </c>
      <c r="R24" s="124">
        <v>670</v>
      </c>
      <c r="S24" s="124">
        <v>480</v>
      </c>
      <c r="T24" s="124">
        <v>0</v>
      </c>
      <c r="U24" s="125">
        <f t="shared" si="1"/>
        <v>190</v>
      </c>
      <c r="V24" s="117" t="s">
        <v>202</v>
      </c>
      <c r="W24" s="122" t="s">
        <v>444</v>
      </c>
    </row>
    <row r="25" spans="1:23" ht="25.05" customHeight="1" x14ac:dyDescent="0.3">
      <c r="A25" s="64">
        <v>21</v>
      </c>
      <c r="B25" s="60" t="str">
        <f t="shared" si="2"/>
        <v>UP3439</v>
      </c>
      <c r="C25" s="119" t="str">
        <f t="shared" si="3"/>
        <v>Daurala</v>
      </c>
      <c r="D25" s="41" t="str">
        <f t="shared" si="4"/>
        <v>FN25-26-01343</v>
      </c>
      <c r="E25" s="65">
        <v>45850</v>
      </c>
      <c r="F25" s="38" t="str">
        <f t="shared" si="5"/>
        <v>Deepanshu Sharma</v>
      </c>
      <c r="G25" s="49" t="str">
        <f t="shared" si="6"/>
        <v>SF0087617</v>
      </c>
      <c r="H25" s="49" t="str">
        <f t="shared" si="7"/>
        <v>Loan Officer</v>
      </c>
      <c r="I25" s="120" t="s">
        <v>257</v>
      </c>
      <c r="J25" s="120" t="s">
        <v>434</v>
      </c>
      <c r="K25" s="120" t="s">
        <v>436</v>
      </c>
      <c r="L25" s="11">
        <v>358888053</v>
      </c>
      <c r="M25" s="65" t="s">
        <v>400</v>
      </c>
      <c r="N25" s="124">
        <v>30000</v>
      </c>
      <c r="O25" s="124">
        <v>480</v>
      </c>
      <c r="P25" s="121" t="s">
        <v>139</v>
      </c>
      <c r="Q25" s="80">
        <v>45757</v>
      </c>
      <c r="R25" s="124">
        <v>670</v>
      </c>
      <c r="S25" s="124">
        <v>480</v>
      </c>
      <c r="T25" s="124">
        <v>0</v>
      </c>
      <c r="U25" s="125">
        <f t="shared" si="1"/>
        <v>190</v>
      </c>
      <c r="V25" s="117" t="s">
        <v>202</v>
      </c>
      <c r="W25" s="122" t="s">
        <v>444</v>
      </c>
    </row>
    <row r="26" spans="1:23" ht="25.05" customHeight="1" x14ac:dyDescent="0.3">
      <c r="A26" s="64">
        <v>22</v>
      </c>
      <c r="B26" s="60" t="str">
        <f t="shared" si="2"/>
        <v>UP3439</v>
      </c>
      <c r="C26" s="119" t="str">
        <f t="shared" si="3"/>
        <v>Daurala</v>
      </c>
      <c r="D26" s="41" t="str">
        <f t="shared" si="4"/>
        <v>FN25-26-01343</v>
      </c>
      <c r="E26" s="65">
        <v>45850</v>
      </c>
      <c r="F26" s="38" t="str">
        <f t="shared" si="5"/>
        <v>Deepanshu Sharma</v>
      </c>
      <c r="G26" s="49" t="str">
        <f t="shared" si="6"/>
        <v>SF0087617</v>
      </c>
      <c r="H26" s="49" t="str">
        <f t="shared" si="7"/>
        <v>Loan Officer</v>
      </c>
      <c r="I26" s="120" t="s">
        <v>257</v>
      </c>
      <c r="J26" s="120" t="s">
        <v>434</v>
      </c>
      <c r="K26" s="120" t="s">
        <v>436</v>
      </c>
      <c r="L26" s="11">
        <v>358888053</v>
      </c>
      <c r="M26" s="65" t="s">
        <v>400</v>
      </c>
      <c r="N26" s="124">
        <v>30000</v>
      </c>
      <c r="O26" s="124">
        <v>480</v>
      </c>
      <c r="P26" s="121" t="s">
        <v>139</v>
      </c>
      <c r="Q26" s="80">
        <v>45764</v>
      </c>
      <c r="R26" s="124">
        <v>670</v>
      </c>
      <c r="S26" s="124">
        <v>480</v>
      </c>
      <c r="T26" s="124">
        <v>0</v>
      </c>
      <c r="U26" s="125">
        <f t="shared" si="1"/>
        <v>190</v>
      </c>
      <c r="V26" s="117" t="s">
        <v>202</v>
      </c>
      <c r="W26" s="122" t="s">
        <v>444</v>
      </c>
    </row>
    <row r="27" spans="1:23" ht="25.05" customHeight="1" x14ac:dyDescent="0.3">
      <c r="A27" s="64">
        <v>23</v>
      </c>
      <c r="B27" s="60" t="str">
        <f t="shared" si="2"/>
        <v>UP3439</v>
      </c>
      <c r="C27" s="119" t="str">
        <f t="shared" si="3"/>
        <v>Daurala</v>
      </c>
      <c r="D27" s="41" t="str">
        <f t="shared" si="4"/>
        <v>FN25-26-01343</v>
      </c>
      <c r="E27" s="65">
        <v>45850</v>
      </c>
      <c r="F27" s="38" t="str">
        <f t="shared" si="5"/>
        <v>Deepanshu Sharma</v>
      </c>
      <c r="G27" s="49" t="str">
        <f t="shared" si="6"/>
        <v>SF0087617</v>
      </c>
      <c r="H27" s="49" t="str">
        <f t="shared" si="7"/>
        <v>Loan Officer</v>
      </c>
      <c r="I27" s="120" t="s">
        <v>257</v>
      </c>
      <c r="J27" s="120" t="s">
        <v>434</v>
      </c>
      <c r="K27" s="120" t="s">
        <v>436</v>
      </c>
      <c r="L27" s="11">
        <v>358888053</v>
      </c>
      <c r="M27" s="65" t="s">
        <v>400</v>
      </c>
      <c r="N27" s="124">
        <v>30000</v>
      </c>
      <c r="O27" s="124">
        <v>480</v>
      </c>
      <c r="P27" s="121" t="s">
        <v>139</v>
      </c>
      <c r="Q27" s="80">
        <v>45771</v>
      </c>
      <c r="R27" s="124">
        <v>670</v>
      </c>
      <c r="S27" s="124">
        <v>480</v>
      </c>
      <c r="T27" s="124">
        <v>0</v>
      </c>
      <c r="U27" s="125">
        <f t="shared" si="1"/>
        <v>190</v>
      </c>
      <c r="V27" s="117" t="s">
        <v>202</v>
      </c>
      <c r="W27" s="122" t="s">
        <v>444</v>
      </c>
    </row>
    <row r="28" spans="1:23" ht="25.05" customHeight="1" x14ac:dyDescent="0.3">
      <c r="A28" s="64">
        <v>24</v>
      </c>
      <c r="B28" s="60" t="str">
        <f t="shared" si="2"/>
        <v>UP3439</v>
      </c>
      <c r="C28" s="119" t="str">
        <f t="shared" si="3"/>
        <v>Daurala</v>
      </c>
      <c r="D28" s="41" t="str">
        <f t="shared" si="4"/>
        <v>FN25-26-01343</v>
      </c>
      <c r="E28" s="65">
        <v>45850</v>
      </c>
      <c r="F28" s="38" t="str">
        <f t="shared" si="5"/>
        <v>Deepanshu Sharma</v>
      </c>
      <c r="G28" s="49" t="str">
        <f t="shared" si="6"/>
        <v>SF0087617</v>
      </c>
      <c r="H28" s="49" t="str">
        <f t="shared" si="7"/>
        <v>Loan Officer</v>
      </c>
      <c r="I28" s="120" t="s">
        <v>257</v>
      </c>
      <c r="J28" s="120" t="s">
        <v>434</v>
      </c>
      <c r="K28" s="120" t="s">
        <v>436</v>
      </c>
      <c r="L28" s="11">
        <v>358888053</v>
      </c>
      <c r="M28" s="65" t="s">
        <v>400</v>
      </c>
      <c r="N28" s="124">
        <v>30000</v>
      </c>
      <c r="O28" s="124">
        <v>480</v>
      </c>
      <c r="P28" s="121" t="s">
        <v>139</v>
      </c>
      <c r="Q28" s="80">
        <v>45778</v>
      </c>
      <c r="R28" s="124">
        <v>670</v>
      </c>
      <c r="S28" s="124">
        <v>480</v>
      </c>
      <c r="T28" s="124">
        <v>0</v>
      </c>
      <c r="U28" s="125">
        <f t="shared" si="1"/>
        <v>190</v>
      </c>
      <c r="V28" s="117" t="s">
        <v>202</v>
      </c>
      <c r="W28" s="122" t="s">
        <v>444</v>
      </c>
    </row>
    <row r="29" spans="1:23" ht="25.05" customHeight="1" x14ac:dyDescent="0.3">
      <c r="A29" s="64">
        <v>25</v>
      </c>
      <c r="B29" s="60" t="str">
        <f t="shared" si="2"/>
        <v>UP3439</v>
      </c>
      <c r="C29" s="119" t="str">
        <f t="shared" si="3"/>
        <v>Daurala</v>
      </c>
      <c r="D29" s="41" t="str">
        <f t="shared" si="4"/>
        <v>FN25-26-01343</v>
      </c>
      <c r="E29" s="65">
        <v>45850</v>
      </c>
      <c r="F29" s="38" t="str">
        <f t="shared" si="5"/>
        <v>Deepanshu Sharma</v>
      </c>
      <c r="G29" s="49" t="str">
        <f t="shared" si="6"/>
        <v>SF0087617</v>
      </c>
      <c r="H29" s="49" t="str">
        <f t="shared" si="7"/>
        <v>Loan Officer</v>
      </c>
      <c r="I29" s="120" t="s">
        <v>257</v>
      </c>
      <c r="J29" s="120" t="s">
        <v>434</v>
      </c>
      <c r="K29" s="120" t="s">
        <v>436</v>
      </c>
      <c r="L29" s="11">
        <v>358888053</v>
      </c>
      <c r="M29" s="65" t="s">
        <v>400</v>
      </c>
      <c r="N29" s="124">
        <v>30000</v>
      </c>
      <c r="O29" s="124">
        <v>480</v>
      </c>
      <c r="P29" s="121" t="s">
        <v>139</v>
      </c>
      <c r="Q29" s="80">
        <v>45785</v>
      </c>
      <c r="R29" s="124">
        <v>670</v>
      </c>
      <c r="S29" s="124">
        <v>480</v>
      </c>
      <c r="T29" s="124">
        <v>0</v>
      </c>
      <c r="U29" s="125">
        <f t="shared" si="1"/>
        <v>190</v>
      </c>
      <c r="V29" s="117" t="s">
        <v>202</v>
      </c>
      <c r="W29" s="122" t="s">
        <v>444</v>
      </c>
    </row>
    <row r="30" spans="1:23" ht="25.05" customHeight="1" x14ac:dyDescent="0.3">
      <c r="A30" s="64">
        <v>26</v>
      </c>
      <c r="B30" s="60" t="str">
        <f t="shared" si="2"/>
        <v>UP3439</v>
      </c>
      <c r="C30" s="119" t="str">
        <f t="shared" si="3"/>
        <v>Daurala</v>
      </c>
      <c r="D30" s="41" t="str">
        <f t="shared" si="4"/>
        <v>FN25-26-01343</v>
      </c>
      <c r="E30" s="65">
        <v>45850</v>
      </c>
      <c r="F30" s="38" t="str">
        <f t="shared" si="5"/>
        <v>Deepanshu Sharma</v>
      </c>
      <c r="G30" s="49" t="str">
        <f t="shared" si="6"/>
        <v>SF0087617</v>
      </c>
      <c r="H30" s="49" t="str">
        <f t="shared" si="7"/>
        <v>Loan Officer</v>
      </c>
      <c r="I30" s="120" t="s">
        <v>257</v>
      </c>
      <c r="J30" s="120" t="s">
        <v>434</v>
      </c>
      <c r="K30" s="120" t="s">
        <v>436</v>
      </c>
      <c r="L30" s="11">
        <v>358888053</v>
      </c>
      <c r="M30" s="65" t="s">
        <v>400</v>
      </c>
      <c r="N30" s="124">
        <v>30000</v>
      </c>
      <c r="O30" s="124">
        <v>480</v>
      </c>
      <c r="P30" s="121" t="s">
        <v>139</v>
      </c>
      <c r="Q30" s="80">
        <v>45792</v>
      </c>
      <c r="R30" s="124">
        <v>670</v>
      </c>
      <c r="S30" s="124">
        <v>480</v>
      </c>
      <c r="T30" s="124">
        <v>0</v>
      </c>
      <c r="U30" s="125">
        <f t="shared" si="1"/>
        <v>190</v>
      </c>
      <c r="V30" s="117" t="s">
        <v>202</v>
      </c>
      <c r="W30" s="122" t="s">
        <v>444</v>
      </c>
    </row>
    <row r="31" spans="1:23" ht="25.05" customHeight="1" x14ac:dyDescent="0.3">
      <c r="A31" s="64">
        <v>27</v>
      </c>
      <c r="B31" s="60" t="str">
        <f t="shared" si="2"/>
        <v>UP3439</v>
      </c>
      <c r="C31" s="119" t="str">
        <f t="shared" si="3"/>
        <v>Daurala</v>
      </c>
      <c r="D31" s="41" t="str">
        <f t="shared" si="4"/>
        <v>FN25-26-01343</v>
      </c>
      <c r="E31" s="65">
        <v>45850</v>
      </c>
      <c r="F31" s="38" t="str">
        <f t="shared" si="5"/>
        <v>Deepanshu Sharma</v>
      </c>
      <c r="G31" s="49" t="str">
        <f t="shared" si="6"/>
        <v>SF0087617</v>
      </c>
      <c r="H31" s="49" t="str">
        <f t="shared" si="7"/>
        <v>Loan Officer</v>
      </c>
      <c r="I31" s="120" t="s">
        <v>257</v>
      </c>
      <c r="J31" s="120" t="s">
        <v>434</v>
      </c>
      <c r="K31" s="120" t="s">
        <v>436</v>
      </c>
      <c r="L31" s="11">
        <v>358888053</v>
      </c>
      <c r="M31" s="65" t="s">
        <v>400</v>
      </c>
      <c r="N31" s="124">
        <v>30000</v>
      </c>
      <c r="O31" s="124">
        <v>480</v>
      </c>
      <c r="P31" s="121" t="s">
        <v>139</v>
      </c>
      <c r="Q31" s="80">
        <v>45799</v>
      </c>
      <c r="R31" s="124">
        <v>670</v>
      </c>
      <c r="S31" s="124">
        <v>480</v>
      </c>
      <c r="T31" s="124">
        <v>0</v>
      </c>
      <c r="U31" s="125">
        <f t="shared" si="1"/>
        <v>190</v>
      </c>
      <c r="V31" s="117" t="s">
        <v>202</v>
      </c>
      <c r="W31" s="122" t="s">
        <v>444</v>
      </c>
    </row>
    <row r="32" spans="1:23" ht="25.05" customHeight="1" x14ac:dyDescent="0.3">
      <c r="A32" s="64">
        <v>28</v>
      </c>
      <c r="B32" s="60" t="str">
        <f t="shared" si="2"/>
        <v>UP3439</v>
      </c>
      <c r="C32" s="119" t="str">
        <f t="shared" si="3"/>
        <v>Daurala</v>
      </c>
      <c r="D32" s="41" t="str">
        <f t="shared" si="4"/>
        <v>FN25-26-01343</v>
      </c>
      <c r="E32" s="65">
        <v>45850</v>
      </c>
      <c r="F32" s="38" t="str">
        <f t="shared" si="5"/>
        <v>Deepanshu Sharma</v>
      </c>
      <c r="G32" s="49" t="str">
        <f t="shared" si="6"/>
        <v>SF0087617</v>
      </c>
      <c r="H32" s="49" t="str">
        <f t="shared" si="7"/>
        <v>Loan Officer</v>
      </c>
      <c r="I32" s="120" t="s">
        <v>257</v>
      </c>
      <c r="J32" s="120" t="s">
        <v>434</v>
      </c>
      <c r="K32" s="120" t="s">
        <v>436</v>
      </c>
      <c r="L32" s="11">
        <v>358888053</v>
      </c>
      <c r="M32" s="65" t="s">
        <v>400</v>
      </c>
      <c r="N32" s="124">
        <v>30000</v>
      </c>
      <c r="O32" s="124">
        <v>480</v>
      </c>
      <c r="P32" s="121" t="s">
        <v>139</v>
      </c>
      <c r="Q32" s="80">
        <v>45806</v>
      </c>
      <c r="R32" s="124">
        <v>670</v>
      </c>
      <c r="S32" s="124">
        <v>480</v>
      </c>
      <c r="T32" s="124">
        <v>0</v>
      </c>
      <c r="U32" s="125">
        <f t="shared" si="1"/>
        <v>190</v>
      </c>
      <c r="V32" s="117" t="s">
        <v>202</v>
      </c>
      <c r="W32" s="122" t="s">
        <v>444</v>
      </c>
    </row>
    <row r="33" spans="1:23" ht="25.05" customHeight="1" x14ac:dyDescent="0.3">
      <c r="A33" s="64">
        <v>29</v>
      </c>
      <c r="B33" s="60" t="str">
        <f t="shared" si="2"/>
        <v>UP3439</v>
      </c>
      <c r="C33" s="119" t="str">
        <f t="shared" si="3"/>
        <v>Daurala</v>
      </c>
      <c r="D33" s="41" t="str">
        <f t="shared" si="4"/>
        <v>FN25-26-01343</v>
      </c>
      <c r="E33" s="65">
        <v>45850</v>
      </c>
      <c r="F33" s="38" t="str">
        <f t="shared" si="5"/>
        <v>Deepanshu Sharma</v>
      </c>
      <c r="G33" s="49" t="str">
        <f t="shared" si="6"/>
        <v>SF0087617</v>
      </c>
      <c r="H33" s="49" t="str">
        <f t="shared" si="7"/>
        <v>Loan Officer</v>
      </c>
      <c r="I33" s="120" t="s">
        <v>257</v>
      </c>
      <c r="J33" s="120" t="s">
        <v>434</v>
      </c>
      <c r="K33" s="120" t="s">
        <v>436</v>
      </c>
      <c r="L33" s="11">
        <v>358888053</v>
      </c>
      <c r="M33" s="65" t="s">
        <v>400</v>
      </c>
      <c r="N33" s="124">
        <v>30000</v>
      </c>
      <c r="O33" s="124">
        <v>480</v>
      </c>
      <c r="P33" s="121" t="s">
        <v>139</v>
      </c>
      <c r="Q33" s="80">
        <v>45813</v>
      </c>
      <c r="R33" s="124">
        <v>670</v>
      </c>
      <c r="S33" s="124">
        <v>480</v>
      </c>
      <c r="T33" s="124">
        <v>0</v>
      </c>
      <c r="U33" s="125">
        <f t="shared" si="1"/>
        <v>190</v>
      </c>
      <c r="V33" s="117" t="s">
        <v>202</v>
      </c>
      <c r="W33" s="122" t="s">
        <v>444</v>
      </c>
    </row>
    <row r="34" spans="1:23" ht="25.05" customHeight="1" x14ac:dyDescent="0.3">
      <c r="A34" s="64">
        <v>30</v>
      </c>
      <c r="B34" s="60" t="str">
        <f t="shared" si="2"/>
        <v>UP3439</v>
      </c>
      <c r="C34" s="119" t="str">
        <f t="shared" si="3"/>
        <v>Daurala</v>
      </c>
      <c r="D34" s="41" t="str">
        <f t="shared" si="4"/>
        <v>FN25-26-01343</v>
      </c>
      <c r="E34" s="65">
        <v>45850</v>
      </c>
      <c r="F34" s="38" t="str">
        <f t="shared" si="5"/>
        <v>Deepanshu Sharma</v>
      </c>
      <c r="G34" s="49" t="str">
        <f t="shared" si="6"/>
        <v>SF0087617</v>
      </c>
      <c r="H34" s="49" t="str">
        <f t="shared" si="7"/>
        <v>Loan Officer</v>
      </c>
      <c r="I34" s="120" t="s">
        <v>257</v>
      </c>
      <c r="J34" s="120" t="s">
        <v>434</v>
      </c>
      <c r="K34" s="120" t="s">
        <v>436</v>
      </c>
      <c r="L34" s="11">
        <v>358888053</v>
      </c>
      <c r="M34" s="65" t="s">
        <v>400</v>
      </c>
      <c r="N34" s="124">
        <v>30000</v>
      </c>
      <c r="O34" s="124">
        <v>480</v>
      </c>
      <c r="P34" s="121" t="s">
        <v>139</v>
      </c>
      <c r="Q34" s="80">
        <v>45820</v>
      </c>
      <c r="R34" s="124">
        <v>670</v>
      </c>
      <c r="S34" s="124">
        <v>480</v>
      </c>
      <c r="T34" s="124">
        <v>0</v>
      </c>
      <c r="U34" s="125">
        <f t="shared" si="1"/>
        <v>190</v>
      </c>
      <c r="V34" s="117" t="s">
        <v>202</v>
      </c>
      <c r="W34" s="122" t="s">
        <v>444</v>
      </c>
    </row>
    <row r="35" spans="1:23" ht="25.05" customHeight="1" x14ac:dyDescent="0.3">
      <c r="A35" s="64">
        <v>31</v>
      </c>
      <c r="B35" s="60" t="str">
        <f t="shared" si="2"/>
        <v>UP3439</v>
      </c>
      <c r="C35" s="119" t="str">
        <f t="shared" si="3"/>
        <v>Daurala</v>
      </c>
      <c r="D35" s="41" t="str">
        <f t="shared" si="4"/>
        <v>FN25-26-01343</v>
      </c>
      <c r="E35" s="65">
        <v>45850</v>
      </c>
      <c r="F35" s="38" t="str">
        <f t="shared" si="5"/>
        <v>Deepanshu Sharma</v>
      </c>
      <c r="G35" s="49" t="str">
        <f t="shared" si="6"/>
        <v>SF0087617</v>
      </c>
      <c r="H35" s="49" t="str">
        <f t="shared" si="7"/>
        <v>Loan Officer</v>
      </c>
      <c r="I35" s="120" t="s">
        <v>257</v>
      </c>
      <c r="J35" s="120" t="s">
        <v>434</v>
      </c>
      <c r="K35" s="120" t="s">
        <v>436</v>
      </c>
      <c r="L35" s="11">
        <v>358888053</v>
      </c>
      <c r="M35" s="65" t="s">
        <v>400</v>
      </c>
      <c r="N35" s="124">
        <v>30000</v>
      </c>
      <c r="O35" s="124">
        <v>480</v>
      </c>
      <c r="P35" s="121" t="s">
        <v>139</v>
      </c>
      <c r="Q35" s="80">
        <v>45827</v>
      </c>
      <c r="R35" s="124">
        <v>670</v>
      </c>
      <c r="S35" s="124">
        <v>480</v>
      </c>
      <c r="T35" s="124">
        <v>0</v>
      </c>
      <c r="U35" s="125">
        <f t="shared" si="1"/>
        <v>190</v>
      </c>
      <c r="V35" s="117" t="s">
        <v>202</v>
      </c>
      <c r="W35" s="122" t="s">
        <v>444</v>
      </c>
    </row>
    <row r="36" spans="1:23" ht="25.05" customHeight="1" x14ac:dyDescent="0.3">
      <c r="A36" s="64">
        <v>32</v>
      </c>
      <c r="B36" s="60" t="str">
        <f t="shared" si="2"/>
        <v>UP3439</v>
      </c>
      <c r="C36" s="119" t="str">
        <f t="shared" si="3"/>
        <v>Daurala</v>
      </c>
      <c r="D36" s="41" t="str">
        <f t="shared" si="4"/>
        <v>FN25-26-01343</v>
      </c>
      <c r="E36" s="65">
        <v>45850</v>
      </c>
      <c r="F36" s="38" t="str">
        <f t="shared" si="5"/>
        <v>Deepanshu Sharma</v>
      </c>
      <c r="G36" s="49" t="str">
        <f t="shared" si="6"/>
        <v>SF0087617</v>
      </c>
      <c r="H36" s="49" t="str">
        <f t="shared" si="7"/>
        <v>Loan Officer</v>
      </c>
      <c r="I36" s="120" t="s">
        <v>257</v>
      </c>
      <c r="J36" s="120" t="s">
        <v>434</v>
      </c>
      <c r="K36" s="120" t="s">
        <v>436</v>
      </c>
      <c r="L36" s="11">
        <v>358888053</v>
      </c>
      <c r="M36" s="65" t="s">
        <v>400</v>
      </c>
      <c r="N36" s="124">
        <v>30000</v>
      </c>
      <c r="O36" s="124">
        <v>480</v>
      </c>
      <c r="P36" s="121" t="s">
        <v>139</v>
      </c>
      <c r="Q36" s="80">
        <v>45834</v>
      </c>
      <c r="R36" s="124">
        <v>670</v>
      </c>
      <c r="S36" s="124">
        <v>480</v>
      </c>
      <c r="T36" s="124">
        <v>0</v>
      </c>
      <c r="U36" s="125">
        <f t="shared" si="1"/>
        <v>190</v>
      </c>
      <c r="V36" s="117" t="s">
        <v>202</v>
      </c>
      <c r="W36" s="122" t="s">
        <v>444</v>
      </c>
    </row>
    <row r="37" spans="1:23" ht="25.05" customHeight="1" x14ac:dyDescent="0.3">
      <c r="A37" s="64">
        <v>33</v>
      </c>
      <c r="B37" s="60" t="str">
        <f t="shared" si="2"/>
        <v>UP3439</v>
      </c>
      <c r="C37" s="119" t="str">
        <f t="shared" si="3"/>
        <v>Daurala</v>
      </c>
      <c r="D37" s="41" t="str">
        <f t="shared" si="4"/>
        <v>FN25-26-01343</v>
      </c>
      <c r="E37" s="65">
        <v>45850</v>
      </c>
      <c r="F37" s="38" t="str">
        <f t="shared" si="5"/>
        <v>Deepanshu Sharma</v>
      </c>
      <c r="G37" s="49" t="str">
        <f t="shared" si="6"/>
        <v>SF0087617</v>
      </c>
      <c r="H37" s="49" t="str">
        <f t="shared" si="7"/>
        <v>Loan Officer</v>
      </c>
      <c r="I37" s="120" t="s">
        <v>257</v>
      </c>
      <c r="J37" s="120" t="s">
        <v>434</v>
      </c>
      <c r="K37" s="120" t="s">
        <v>436</v>
      </c>
      <c r="L37" s="11">
        <v>358888053</v>
      </c>
      <c r="M37" s="65" t="s">
        <v>400</v>
      </c>
      <c r="N37" s="124">
        <v>30000</v>
      </c>
      <c r="O37" s="124">
        <v>480</v>
      </c>
      <c r="P37" s="121" t="s">
        <v>139</v>
      </c>
      <c r="Q37" s="80">
        <v>45841</v>
      </c>
      <c r="R37" s="124">
        <v>493</v>
      </c>
      <c r="S37" s="124">
        <v>480</v>
      </c>
      <c r="T37" s="124">
        <v>0</v>
      </c>
      <c r="U37" s="125">
        <f t="shared" si="1"/>
        <v>13</v>
      </c>
      <c r="V37" s="117" t="s">
        <v>202</v>
      </c>
      <c r="W37" s="122" t="s">
        <v>444</v>
      </c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133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1">
    <dataValidation allowBlank="1" showErrorMessage="1" sqref="C5 B5:B1004" xr:uid="{DCBC693C-7437-486A-ABF9-D1E28B1FCB88}"/>
    <dataValidation type="list" allowBlank="1" showInputMessage="1" showErrorMessage="1" sqref="V5:V1004" xr:uid="{8BA59112-2949-451D-9152-53C91D2F71C2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B70EA3C3-5BB5-4036-9738-7DEF655ACA9F}">
      <formula1>Type</formula1>
    </dataValidation>
    <dataValidation type="date" allowBlank="1" showInputMessage="1" showErrorMessage="1" sqref="M4 M1005:M1048576" xr:uid="{FC2BABB3-2DB5-480E-8FAE-2B48E5FD5E42}">
      <formula1>36526</formula1>
      <formula2>47848</formula2>
    </dataValidation>
    <dataValidation type="custom" allowBlank="1" showInputMessage="1" showErrorMessage="1" sqref="E7:E103" xr:uid="{66B38E7D-549B-41A2-A60C-55E8E67E97B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A4F8BE7B-39B1-4588-8A57-CB60B0FB3088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EB41133-B8D7-4994-8150-641A7F15E589}">
      <formula1>42370</formula1>
      <formula2>47848</formula2>
    </dataValidation>
    <dataValidation type="custom" allowBlank="1" showInputMessage="1" showErrorMessage="1" error="Enter Valid date_x000a_" sqref="E6" xr:uid="{17709C06-E5AA-4553-A226-0A1BD38A9CE6}">
      <formula1>ISNUMBER(E6) * (E6&gt;=DATE(2023,10,1)) * (E6&lt;=DATE(2031,12,31)) * (INT(E6)=E6)</formula1>
    </dataValidation>
    <dataValidation type="date" allowBlank="1" showInputMessage="1" showErrorMessage="1" errorTitle="Incorrect date Entered" error="Enter in Valid Date Format_x000a_ " promptTitle="Enter Valid Date" sqref="Q1005" xr:uid="{397374ED-C140-4D03-88A7-59EC1CF65F07}">
      <formula1>42370</formula1>
      <formula2>47484</formula2>
    </dataValidation>
    <dataValidation type="date" operator="lessThanOrEqual" allowBlank="1" showInputMessage="1" showErrorMessage="1" errorTitle="Incorrect date Entered" error="Enter in Valid Date Format_x000a_ " promptTitle="Enter Valid Date" sqref="Q5:Q19 Q39:Q1004" xr:uid="{5F68B37C-65D6-46F4-810B-A191B2CAFDF3}">
      <formula1>IF(ISNUMBER(DATE(RIGHT(E5,4),MONTH(LEFT(MID(E5,4,3),2)&amp;"1"),LEFT(E5,2))),E5,9^9)</formula1>
    </dataValidation>
    <dataValidation type="date" operator="lessThanOrEqual" allowBlank="1" showInputMessage="1" showErrorMessage="1" errorTitle="Incorrect date Entered" error="Enter in Valid Date Format_x000a_ " promptTitle="Enter Valid Date" sqref="Q20:Q37" xr:uid="{4FBD856B-E06F-481E-B4E6-4FA7E792C966}">
      <formula1>IF(ISNUMBER(DATE(RIGHT(E21,4),MONTH(LEFT(MID(E21,4,3),2)&amp;"1"),LEFT(E21,2))),E21,9^9)</formula1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="80" zoomScaleNormal="80" workbookViewId="0">
      <selection activeCell="A3" sqref="A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204962</v>
      </c>
      <c r="J5" s="38" t="s">
        <v>254</v>
      </c>
      <c r="K5" s="84">
        <v>204962</v>
      </c>
      <c r="L5" s="84" t="s">
        <v>255</v>
      </c>
      <c r="M5" s="38" t="s">
        <v>256</v>
      </c>
      <c r="N5" s="84">
        <v>463101</v>
      </c>
      <c r="O5" s="84" t="s">
        <v>257</v>
      </c>
      <c r="P5" s="84">
        <v>714921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353624574</v>
      </c>
      <c r="Z5" s="38" t="s">
        <v>264</v>
      </c>
      <c r="AA5" s="108" t="s">
        <v>265</v>
      </c>
      <c r="AB5" s="84">
        <v>42000</v>
      </c>
      <c r="AC5" s="108"/>
      <c r="AD5" s="84">
        <v>75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670</v>
      </c>
      <c r="AK5" s="84">
        <v>670</v>
      </c>
      <c r="AL5" s="108" t="s">
        <v>271</v>
      </c>
      <c r="AM5" s="84">
        <v>17744.509999999998</v>
      </c>
      <c r="AN5" s="112">
        <v>5705.49</v>
      </c>
      <c r="AO5" s="112">
        <v>23450</v>
      </c>
      <c r="AP5" s="112">
        <v>24255.49</v>
      </c>
      <c r="AQ5" s="112">
        <v>2449.5100000000002</v>
      </c>
      <c r="AR5" s="112">
        <v>26705</v>
      </c>
      <c r="AS5" s="112">
        <v>24255.49</v>
      </c>
      <c r="AT5" s="112">
        <v>2449.5100000000002</v>
      </c>
      <c r="AU5" s="112">
        <v>26705</v>
      </c>
      <c r="AV5" s="84">
        <v>84</v>
      </c>
      <c r="AW5" s="84">
        <v>340</v>
      </c>
      <c r="AX5" s="84"/>
      <c r="AY5" s="108"/>
      <c r="AZ5" s="84"/>
      <c r="BA5" s="84"/>
      <c r="BB5" s="84"/>
      <c r="BC5" s="84"/>
      <c r="BD5" s="108"/>
      <c r="BE5" s="84">
        <v>0</v>
      </c>
      <c r="BF5" s="38" t="s">
        <v>260</v>
      </c>
      <c r="BG5" s="84" t="s">
        <v>272</v>
      </c>
      <c r="BH5" s="114" t="s">
        <v>438</v>
      </c>
      <c r="BI5" s="38" t="s">
        <v>110</v>
      </c>
      <c r="BJ5" s="85">
        <v>45850</v>
      </c>
      <c r="BK5" s="84"/>
      <c r="BL5" s="38" t="s">
        <v>115</v>
      </c>
      <c r="BM5" s="115" t="s">
        <v>120</v>
      </c>
      <c r="BN5" s="116" t="s">
        <v>201</v>
      </c>
      <c r="BO5" s="84" t="s">
        <v>247</v>
      </c>
      <c r="BP5" s="84"/>
      <c r="BQ5" s="117"/>
      <c r="BR5" s="118" t="s">
        <v>440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204962</v>
      </c>
      <c r="J6" s="38" t="s">
        <v>254</v>
      </c>
      <c r="K6" s="84">
        <v>204962</v>
      </c>
      <c r="L6" s="84" t="s">
        <v>255</v>
      </c>
      <c r="M6" s="38" t="s">
        <v>256</v>
      </c>
      <c r="N6" s="84">
        <v>463101</v>
      </c>
      <c r="O6" s="84" t="s">
        <v>257</v>
      </c>
      <c r="P6" s="84">
        <v>714924</v>
      </c>
      <c r="Q6" s="38" t="s">
        <v>273</v>
      </c>
      <c r="R6" s="38" t="s">
        <v>259</v>
      </c>
      <c r="S6" s="84" t="s">
        <v>274</v>
      </c>
      <c r="T6" s="84" t="s">
        <v>274</v>
      </c>
      <c r="U6" s="84" t="s">
        <v>261</v>
      </c>
      <c r="V6" s="84" t="s">
        <v>275</v>
      </c>
      <c r="W6" s="84">
        <v>541</v>
      </c>
      <c r="X6" s="38" t="s">
        <v>263</v>
      </c>
      <c r="Y6" s="84">
        <v>353735743</v>
      </c>
      <c r="Z6" s="38" t="s">
        <v>276</v>
      </c>
      <c r="AA6" s="108" t="s">
        <v>265</v>
      </c>
      <c r="AB6" s="84">
        <v>42000</v>
      </c>
      <c r="AC6" s="108"/>
      <c r="AD6" s="84">
        <v>75</v>
      </c>
      <c r="AE6" s="84" t="s">
        <v>266</v>
      </c>
      <c r="AF6" s="84" t="s">
        <v>267</v>
      </c>
      <c r="AG6" s="108" t="s">
        <v>268</v>
      </c>
      <c r="AH6" s="84" t="s">
        <v>269</v>
      </c>
      <c r="AI6" s="108" t="s">
        <v>270</v>
      </c>
      <c r="AJ6" s="84">
        <v>670</v>
      </c>
      <c r="AK6" s="84">
        <v>670</v>
      </c>
      <c r="AL6" s="108" t="s">
        <v>277</v>
      </c>
      <c r="AM6" s="84">
        <v>20539.72</v>
      </c>
      <c r="AN6" s="112">
        <v>6260.28</v>
      </c>
      <c r="AO6" s="112">
        <v>26800</v>
      </c>
      <c r="AP6" s="112">
        <v>21460.28</v>
      </c>
      <c r="AQ6" s="112">
        <v>1894.72</v>
      </c>
      <c r="AR6" s="112">
        <v>23355</v>
      </c>
      <c r="AS6" s="112">
        <v>21460.28</v>
      </c>
      <c r="AT6" s="112">
        <v>1894.72</v>
      </c>
      <c r="AU6" s="112">
        <v>23355</v>
      </c>
      <c r="AV6" s="84">
        <v>84</v>
      </c>
      <c r="AW6" s="84">
        <v>305</v>
      </c>
      <c r="AX6" s="84"/>
      <c r="AY6" s="108"/>
      <c r="AZ6" s="84"/>
      <c r="BA6" s="84"/>
      <c r="BB6" s="84"/>
      <c r="BC6" s="84"/>
      <c r="BD6" s="108"/>
      <c r="BE6" s="84">
        <v>0</v>
      </c>
      <c r="BF6" s="38" t="s">
        <v>274</v>
      </c>
      <c r="BG6" s="84" t="s">
        <v>278</v>
      </c>
      <c r="BH6" s="114" t="s">
        <v>438</v>
      </c>
      <c r="BI6" s="38" t="s">
        <v>110</v>
      </c>
      <c r="BJ6" s="85">
        <v>45850</v>
      </c>
      <c r="BK6" s="84"/>
      <c r="BL6" s="38" t="s">
        <v>115</v>
      </c>
      <c r="BM6" s="115" t="s">
        <v>120</v>
      </c>
      <c r="BN6" s="116" t="s">
        <v>201</v>
      </c>
      <c r="BO6" s="84" t="s">
        <v>247</v>
      </c>
      <c r="BP6" s="84"/>
      <c r="BQ6" s="117"/>
      <c r="BR6" s="118" t="s">
        <v>440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204962</v>
      </c>
      <c r="J7" s="38" t="s">
        <v>254</v>
      </c>
      <c r="K7" s="84">
        <v>204962</v>
      </c>
      <c r="L7" s="84" t="s">
        <v>255</v>
      </c>
      <c r="M7" s="38" t="s">
        <v>256</v>
      </c>
      <c r="N7" s="84">
        <v>463101</v>
      </c>
      <c r="O7" s="84" t="s">
        <v>257</v>
      </c>
      <c r="P7" s="84">
        <v>714921</v>
      </c>
      <c r="Q7" s="38" t="s">
        <v>258</v>
      </c>
      <c r="R7" s="38" t="s">
        <v>259</v>
      </c>
      <c r="S7" s="84" t="s">
        <v>279</v>
      </c>
      <c r="T7" s="84" t="s">
        <v>279</v>
      </c>
      <c r="U7" s="84" t="s">
        <v>261</v>
      </c>
      <c r="V7" s="84" t="s">
        <v>275</v>
      </c>
      <c r="W7" s="84">
        <v>541</v>
      </c>
      <c r="X7" s="38" t="s">
        <v>263</v>
      </c>
      <c r="Y7" s="84">
        <v>353735768</v>
      </c>
      <c r="Z7" s="38" t="s">
        <v>280</v>
      </c>
      <c r="AA7" s="108" t="s">
        <v>265</v>
      </c>
      <c r="AB7" s="84">
        <v>35000</v>
      </c>
      <c r="AC7" s="108"/>
      <c r="AD7" s="84">
        <v>75</v>
      </c>
      <c r="AE7" s="84" t="s">
        <v>266</v>
      </c>
      <c r="AF7" s="84" t="s">
        <v>267</v>
      </c>
      <c r="AG7" s="108" t="s">
        <v>268</v>
      </c>
      <c r="AH7" s="84" t="s">
        <v>269</v>
      </c>
      <c r="AI7" s="108" t="s">
        <v>270</v>
      </c>
      <c r="AJ7" s="84">
        <v>560</v>
      </c>
      <c r="AK7" s="84">
        <v>560</v>
      </c>
      <c r="AL7" s="108" t="s">
        <v>281</v>
      </c>
      <c r="AM7" s="84">
        <v>17189.73</v>
      </c>
      <c r="AN7" s="112">
        <v>5210.2700000000004</v>
      </c>
      <c r="AO7" s="112">
        <v>22400</v>
      </c>
      <c r="AP7" s="112">
        <v>17810.27</v>
      </c>
      <c r="AQ7" s="112">
        <v>1560.73</v>
      </c>
      <c r="AR7" s="112">
        <v>19371</v>
      </c>
      <c r="AS7" s="112">
        <v>17810.27</v>
      </c>
      <c r="AT7" s="112">
        <v>1560.73</v>
      </c>
      <c r="AU7" s="112">
        <v>19371</v>
      </c>
      <c r="AV7" s="84">
        <v>84</v>
      </c>
      <c r="AW7" s="84">
        <v>305</v>
      </c>
      <c r="AX7" s="84"/>
      <c r="AY7" s="108"/>
      <c r="AZ7" s="84"/>
      <c r="BA7" s="84"/>
      <c r="BB7" s="84"/>
      <c r="BC7" s="84"/>
      <c r="BD7" s="108"/>
      <c r="BE7" s="84">
        <v>0</v>
      </c>
      <c r="BF7" s="38" t="s">
        <v>279</v>
      </c>
      <c r="BG7" s="84" t="s">
        <v>282</v>
      </c>
      <c r="BH7" s="114" t="s">
        <v>438</v>
      </c>
      <c r="BI7" s="38" t="s">
        <v>110</v>
      </c>
      <c r="BJ7" s="85">
        <v>45850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/>
      <c r="BQ7" s="117"/>
      <c r="BR7" s="118" t="s">
        <v>440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204962</v>
      </c>
      <c r="J8" s="38" t="s">
        <v>254</v>
      </c>
      <c r="K8" s="84">
        <v>204962</v>
      </c>
      <c r="L8" s="84" t="s">
        <v>255</v>
      </c>
      <c r="M8" s="38" t="s">
        <v>256</v>
      </c>
      <c r="N8" s="84">
        <v>463101</v>
      </c>
      <c r="O8" s="84" t="s">
        <v>257</v>
      </c>
      <c r="P8" s="84">
        <v>722212</v>
      </c>
      <c r="Q8" s="38" t="s">
        <v>283</v>
      </c>
      <c r="R8" s="38" t="s">
        <v>259</v>
      </c>
      <c r="S8" s="84" t="s">
        <v>284</v>
      </c>
      <c r="T8" s="84" t="s">
        <v>284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353735803</v>
      </c>
      <c r="Z8" s="38" t="s">
        <v>285</v>
      </c>
      <c r="AA8" s="108" t="s">
        <v>265</v>
      </c>
      <c r="AB8" s="84">
        <v>35000</v>
      </c>
      <c r="AC8" s="108"/>
      <c r="AD8" s="84">
        <v>75</v>
      </c>
      <c r="AE8" s="84" t="s">
        <v>266</v>
      </c>
      <c r="AF8" s="84" t="s">
        <v>267</v>
      </c>
      <c r="AG8" s="108" t="s">
        <v>268</v>
      </c>
      <c r="AH8" s="84" t="s">
        <v>269</v>
      </c>
      <c r="AI8" s="108" t="s">
        <v>270</v>
      </c>
      <c r="AJ8" s="84">
        <v>560</v>
      </c>
      <c r="AK8" s="84">
        <v>560</v>
      </c>
      <c r="AL8" s="108" t="s">
        <v>286</v>
      </c>
      <c r="AM8" s="84">
        <v>24045.37</v>
      </c>
      <c r="AN8" s="112">
        <v>6194.63</v>
      </c>
      <c r="AO8" s="112">
        <v>30240</v>
      </c>
      <c r="AP8" s="112">
        <v>10954.63</v>
      </c>
      <c r="AQ8" s="112">
        <v>576.37</v>
      </c>
      <c r="AR8" s="112">
        <v>11531</v>
      </c>
      <c r="AS8" s="112">
        <v>10954.63</v>
      </c>
      <c r="AT8" s="112">
        <v>576.37</v>
      </c>
      <c r="AU8" s="112">
        <v>11531</v>
      </c>
      <c r="AV8" s="84">
        <v>84</v>
      </c>
      <c r="AW8" s="84">
        <v>207</v>
      </c>
      <c r="AX8" s="84"/>
      <c r="AY8" s="108"/>
      <c r="AZ8" s="84"/>
      <c r="BA8" s="84"/>
      <c r="BB8" s="84"/>
      <c r="BC8" s="84"/>
      <c r="BD8" s="108"/>
      <c r="BE8" s="84">
        <v>0</v>
      </c>
      <c r="BF8" s="38" t="s">
        <v>284</v>
      </c>
      <c r="BG8" s="84" t="s">
        <v>287</v>
      </c>
      <c r="BH8" s="114" t="s">
        <v>438</v>
      </c>
      <c r="BI8" s="38" t="s">
        <v>110</v>
      </c>
      <c r="BJ8" s="85">
        <v>45850</v>
      </c>
      <c r="BK8" s="84"/>
      <c r="BL8" s="38" t="s">
        <v>115</v>
      </c>
      <c r="BM8" s="115" t="s">
        <v>120</v>
      </c>
      <c r="BN8" s="116" t="s">
        <v>201</v>
      </c>
      <c r="BO8" s="84" t="s">
        <v>247</v>
      </c>
      <c r="BP8" s="84"/>
      <c r="BQ8" s="117"/>
      <c r="BR8" s="118" t="s">
        <v>440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204962</v>
      </c>
      <c r="J9" s="38" t="s">
        <v>254</v>
      </c>
      <c r="K9" s="84">
        <v>204962</v>
      </c>
      <c r="L9" s="84" t="s">
        <v>255</v>
      </c>
      <c r="M9" s="38" t="s">
        <v>256</v>
      </c>
      <c r="N9" s="84">
        <v>463101</v>
      </c>
      <c r="O9" s="84" t="s">
        <v>257</v>
      </c>
      <c r="P9" s="84">
        <v>714921</v>
      </c>
      <c r="Q9" s="38" t="s">
        <v>258</v>
      </c>
      <c r="R9" s="38" t="s">
        <v>259</v>
      </c>
      <c r="S9" s="84" t="s">
        <v>288</v>
      </c>
      <c r="T9" s="84" t="s">
        <v>288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353735852</v>
      </c>
      <c r="Z9" s="38" t="s">
        <v>289</v>
      </c>
      <c r="AA9" s="108" t="s">
        <v>265</v>
      </c>
      <c r="AB9" s="84">
        <v>42000</v>
      </c>
      <c r="AC9" s="108"/>
      <c r="AD9" s="84">
        <v>75</v>
      </c>
      <c r="AE9" s="84" t="s">
        <v>266</v>
      </c>
      <c r="AF9" s="84" t="s">
        <v>267</v>
      </c>
      <c r="AG9" s="108" t="s">
        <v>268</v>
      </c>
      <c r="AH9" s="84" t="s">
        <v>269</v>
      </c>
      <c r="AI9" s="108" t="s">
        <v>270</v>
      </c>
      <c r="AJ9" s="84">
        <v>670</v>
      </c>
      <c r="AK9" s="84">
        <v>670</v>
      </c>
      <c r="AL9" s="108" t="s">
        <v>290</v>
      </c>
      <c r="AM9" s="84">
        <v>28636.46</v>
      </c>
      <c r="AN9" s="112">
        <v>7448.54</v>
      </c>
      <c r="AO9" s="112">
        <v>36085</v>
      </c>
      <c r="AP9" s="112">
        <v>13363.54</v>
      </c>
      <c r="AQ9" s="112">
        <v>706.46</v>
      </c>
      <c r="AR9" s="112">
        <v>14070</v>
      </c>
      <c r="AS9" s="112">
        <v>13363.54</v>
      </c>
      <c r="AT9" s="112">
        <v>706.46</v>
      </c>
      <c r="AU9" s="112">
        <v>14070</v>
      </c>
      <c r="AV9" s="84">
        <v>84</v>
      </c>
      <c r="AW9" s="84">
        <v>214</v>
      </c>
      <c r="AX9" s="84"/>
      <c r="AY9" s="108"/>
      <c r="AZ9" s="84"/>
      <c r="BA9" s="84"/>
      <c r="BB9" s="84"/>
      <c r="BC9" s="84"/>
      <c r="BD9" s="108"/>
      <c r="BE9" s="84">
        <v>0</v>
      </c>
      <c r="BF9" s="38" t="s">
        <v>288</v>
      </c>
      <c r="BG9" s="84" t="s">
        <v>291</v>
      </c>
      <c r="BH9" s="114" t="s">
        <v>438</v>
      </c>
      <c r="BI9" s="38" t="s">
        <v>110</v>
      </c>
      <c r="BJ9" s="85">
        <v>45850</v>
      </c>
      <c r="BK9" s="84"/>
      <c r="BL9" s="38" t="s">
        <v>115</v>
      </c>
      <c r="BM9" s="115" t="s">
        <v>120</v>
      </c>
      <c r="BN9" s="116" t="s">
        <v>201</v>
      </c>
      <c r="BO9" s="84" t="s">
        <v>247</v>
      </c>
      <c r="BP9" s="84"/>
      <c r="BQ9" s="117"/>
      <c r="BR9" s="118" t="s">
        <v>440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204962</v>
      </c>
      <c r="J10" s="38" t="s">
        <v>254</v>
      </c>
      <c r="K10" s="84">
        <v>204962</v>
      </c>
      <c r="L10" s="84" t="s">
        <v>255</v>
      </c>
      <c r="M10" s="38" t="s">
        <v>256</v>
      </c>
      <c r="N10" s="84">
        <v>463101</v>
      </c>
      <c r="O10" s="84" t="s">
        <v>257</v>
      </c>
      <c r="P10" s="84">
        <v>714924</v>
      </c>
      <c r="Q10" s="38" t="s">
        <v>273</v>
      </c>
      <c r="R10" s="38" t="s">
        <v>259</v>
      </c>
      <c r="S10" s="84" t="s">
        <v>292</v>
      </c>
      <c r="T10" s="84" t="s">
        <v>292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353735912</v>
      </c>
      <c r="Z10" s="38" t="s">
        <v>293</v>
      </c>
      <c r="AA10" s="108" t="s">
        <v>265</v>
      </c>
      <c r="AB10" s="84">
        <v>42000</v>
      </c>
      <c r="AC10" s="108"/>
      <c r="AD10" s="84">
        <v>75</v>
      </c>
      <c r="AE10" s="84" t="s">
        <v>266</v>
      </c>
      <c r="AF10" s="84" t="s">
        <v>267</v>
      </c>
      <c r="AG10" s="108" t="s">
        <v>268</v>
      </c>
      <c r="AH10" s="84" t="s">
        <v>269</v>
      </c>
      <c r="AI10" s="108" t="s">
        <v>270</v>
      </c>
      <c r="AJ10" s="84">
        <v>670</v>
      </c>
      <c r="AK10" s="84">
        <v>670</v>
      </c>
      <c r="AL10" s="108" t="s">
        <v>277</v>
      </c>
      <c r="AM10" s="84">
        <v>17193.45</v>
      </c>
      <c r="AN10" s="112">
        <v>5586.55</v>
      </c>
      <c r="AO10" s="112">
        <v>22780</v>
      </c>
      <c r="AP10" s="112">
        <v>24806.55</v>
      </c>
      <c r="AQ10" s="112">
        <v>2568.4499999999998</v>
      </c>
      <c r="AR10" s="112">
        <v>27375</v>
      </c>
      <c r="AS10" s="112">
        <v>24806.55</v>
      </c>
      <c r="AT10" s="112">
        <v>2568.4499999999998</v>
      </c>
      <c r="AU10" s="112">
        <v>27375</v>
      </c>
      <c r="AV10" s="84">
        <v>84</v>
      </c>
      <c r="AW10" s="84">
        <v>347</v>
      </c>
      <c r="AX10" s="84"/>
      <c r="AY10" s="108"/>
      <c r="AZ10" s="84"/>
      <c r="BA10" s="84"/>
      <c r="BB10" s="84"/>
      <c r="BC10" s="84"/>
      <c r="BD10" s="108"/>
      <c r="BE10" s="84">
        <v>0</v>
      </c>
      <c r="BF10" s="38" t="s">
        <v>292</v>
      </c>
      <c r="BG10" s="84" t="s">
        <v>294</v>
      </c>
      <c r="BH10" s="114" t="s">
        <v>438</v>
      </c>
      <c r="BI10" s="38" t="s">
        <v>110</v>
      </c>
      <c r="BJ10" s="85">
        <v>45850</v>
      </c>
      <c r="BK10" s="84"/>
      <c r="BL10" s="38" t="s">
        <v>115</v>
      </c>
      <c r="BM10" s="115" t="s">
        <v>120</v>
      </c>
      <c r="BN10" s="116" t="s">
        <v>201</v>
      </c>
      <c r="BO10" s="84" t="s">
        <v>247</v>
      </c>
      <c r="BP10" s="84"/>
      <c r="BQ10" s="117"/>
      <c r="BR10" s="118" t="s">
        <v>440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204962</v>
      </c>
      <c r="J11" s="38" t="s">
        <v>254</v>
      </c>
      <c r="K11" s="84">
        <v>204962</v>
      </c>
      <c r="L11" s="84" t="s">
        <v>255</v>
      </c>
      <c r="M11" s="38" t="s">
        <v>256</v>
      </c>
      <c r="N11" s="84">
        <v>463101</v>
      </c>
      <c r="O11" s="84" t="s">
        <v>257</v>
      </c>
      <c r="P11" s="84">
        <v>714924</v>
      </c>
      <c r="Q11" s="38" t="s">
        <v>273</v>
      </c>
      <c r="R11" s="38" t="s">
        <v>259</v>
      </c>
      <c r="S11" s="84" t="s">
        <v>295</v>
      </c>
      <c r="T11" s="84" t="s">
        <v>295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353735929</v>
      </c>
      <c r="Z11" s="38" t="s">
        <v>296</v>
      </c>
      <c r="AA11" s="108" t="s">
        <v>265</v>
      </c>
      <c r="AB11" s="84">
        <v>35000</v>
      </c>
      <c r="AC11" s="108"/>
      <c r="AD11" s="84">
        <v>75</v>
      </c>
      <c r="AE11" s="84" t="s">
        <v>266</v>
      </c>
      <c r="AF11" s="84" t="s">
        <v>267</v>
      </c>
      <c r="AG11" s="108" t="s">
        <v>268</v>
      </c>
      <c r="AH11" s="84" t="s">
        <v>269</v>
      </c>
      <c r="AI11" s="108" t="s">
        <v>270</v>
      </c>
      <c r="AJ11" s="84">
        <v>560</v>
      </c>
      <c r="AK11" s="84">
        <v>560</v>
      </c>
      <c r="AL11" s="108" t="s">
        <v>297</v>
      </c>
      <c r="AM11" s="84">
        <v>13018.89</v>
      </c>
      <c r="AN11" s="112">
        <v>4341.1099999999997</v>
      </c>
      <c r="AO11" s="112">
        <v>17360</v>
      </c>
      <c r="AP11" s="112">
        <v>21981.11</v>
      </c>
      <c r="AQ11" s="112">
        <v>2429.89</v>
      </c>
      <c r="AR11" s="112">
        <v>24411</v>
      </c>
      <c r="AS11" s="112">
        <v>21981.11</v>
      </c>
      <c r="AT11" s="112">
        <v>2429.89</v>
      </c>
      <c r="AU11" s="112">
        <v>24411</v>
      </c>
      <c r="AV11" s="84">
        <v>84</v>
      </c>
      <c r="AW11" s="84">
        <v>368</v>
      </c>
      <c r="AX11" s="84"/>
      <c r="AY11" s="108"/>
      <c r="AZ11" s="84"/>
      <c r="BA11" s="84"/>
      <c r="BB11" s="84"/>
      <c r="BC11" s="84"/>
      <c r="BD11" s="108"/>
      <c r="BE11" s="84">
        <v>0</v>
      </c>
      <c r="BF11" s="38" t="s">
        <v>295</v>
      </c>
      <c r="BG11" s="84" t="s">
        <v>298</v>
      </c>
      <c r="BH11" s="114" t="s">
        <v>438</v>
      </c>
      <c r="BI11" s="38" t="s">
        <v>110</v>
      </c>
      <c r="BJ11" s="85">
        <v>45850</v>
      </c>
      <c r="BK11" s="84"/>
      <c r="BL11" s="38" t="s">
        <v>115</v>
      </c>
      <c r="BM11" s="115" t="s">
        <v>120</v>
      </c>
      <c r="BN11" s="116" t="s">
        <v>201</v>
      </c>
      <c r="BO11" s="84" t="s">
        <v>247</v>
      </c>
      <c r="BP11" s="84"/>
      <c r="BQ11" s="117"/>
      <c r="BR11" s="118" t="s">
        <v>440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204962</v>
      </c>
      <c r="J12" s="38" t="s">
        <v>254</v>
      </c>
      <c r="K12" s="84">
        <v>204962</v>
      </c>
      <c r="L12" s="84" t="s">
        <v>255</v>
      </c>
      <c r="M12" s="38" t="s">
        <v>256</v>
      </c>
      <c r="N12" s="84">
        <v>463101</v>
      </c>
      <c r="O12" s="84" t="s">
        <v>257</v>
      </c>
      <c r="P12" s="84">
        <v>714924</v>
      </c>
      <c r="Q12" s="38" t="s">
        <v>273</v>
      </c>
      <c r="R12" s="38" t="s">
        <v>259</v>
      </c>
      <c r="S12" s="84" t="s">
        <v>299</v>
      </c>
      <c r="T12" s="84" t="s">
        <v>299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353736212</v>
      </c>
      <c r="Z12" s="38" t="s">
        <v>300</v>
      </c>
      <c r="AA12" s="108" t="s">
        <v>301</v>
      </c>
      <c r="AB12" s="84">
        <v>35000</v>
      </c>
      <c r="AC12" s="108"/>
      <c r="AD12" s="84">
        <v>75</v>
      </c>
      <c r="AE12" s="84" t="s">
        <v>266</v>
      </c>
      <c r="AF12" s="84" t="s">
        <v>267</v>
      </c>
      <c r="AG12" s="108" t="s">
        <v>302</v>
      </c>
      <c r="AH12" s="84" t="s">
        <v>269</v>
      </c>
      <c r="AI12" s="108" t="s">
        <v>303</v>
      </c>
      <c r="AJ12" s="84">
        <v>560</v>
      </c>
      <c r="AK12" s="84">
        <v>560</v>
      </c>
      <c r="AL12" s="108" t="s">
        <v>304</v>
      </c>
      <c r="AM12" s="84">
        <v>9870.0400000000009</v>
      </c>
      <c r="AN12" s="112">
        <v>3569.96</v>
      </c>
      <c r="AO12" s="112">
        <v>13440</v>
      </c>
      <c r="AP12" s="112">
        <v>25129.96</v>
      </c>
      <c r="AQ12" s="112">
        <v>3235.04</v>
      </c>
      <c r="AR12" s="112">
        <v>28365</v>
      </c>
      <c r="AS12" s="112">
        <v>25129.96</v>
      </c>
      <c r="AT12" s="112">
        <v>3235.04</v>
      </c>
      <c r="AU12" s="112">
        <v>28365</v>
      </c>
      <c r="AV12" s="84">
        <v>82</v>
      </c>
      <c r="AW12" s="84">
        <v>403</v>
      </c>
      <c r="AX12" s="84"/>
      <c r="AY12" s="108"/>
      <c r="AZ12" s="84"/>
      <c r="BA12" s="84"/>
      <c r="BB12" s="84"/>
      <c r="BC12" s="84"/>
      <c r="BD12" s="108"/>
      <c r="BE12" s="84">
        <v>0</v>
      </c>
      <c r="BF12" s="38" t="s">
        <v>299</v>
      </c>
      <c r="BG12" s="84" t="s">
        <v>305</v>
      </c>
      <c r="BH12" s="114" t="s">
        <v>438</v>
      </c>
      <c r="BI12" s="38" t="s">
        <v>110</v>
      </c>
      <c r="BJ12" s="85">
        <v>45850</v>
      </c>
      <c r="BK12" s="84"/>
      <c r="BL12" s="38" t="s">
        <v>115</v>
      </c>
      <c r="BM12" s="115" t="s">
        <v>120</v>
      </c>
      <c r="BN12" s="116" t="s">
        <v>201</v>
      </c>
      <c r="BO12" s="84" t="s">
        <v>247</v>
      </c>
      <c r="BP12" s="84"/>
      <c r="BQ12" s="117"/>
      <c r="BR12" s="118" t="s">
        <v>440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204962</v>
      </c>
      <c r="J13" s="38" t="s">
        <v>254</v>
      </c>
      <c r="K13" s="84">
        <v>204962</v>
      </c>
      <c r="L13" s="84" t="s">
        <v>255</v>
      </c>
      <c r="M13" s="38" t="s">
        <v>256</v>
      </c>
      <c r="N13" s="84">
        <v>463101</v>
      </c>
      <c r="O13" s="84" t="s">
        <v>257</v>
      </c>
      <c r="P13" s="84">
        <v>722212</v>
      </c>
      <c r="Q13" s="38" t="s">
        <v>283</v>
      </c>
      <c r="R13" s="38" t="s">
        <v>259</v>
      </c>
      <c r="S13" s="84" t="s">
        <v>306</v>
      </c>
      <c r="T13" s="84" t="s">
        <v>306</v>
      </c>
      <c r="U13" s="84" t="s">
        <v>261</v>
      </c>
      <c r="V13" s="84" t="s">
        <v>275</v>
      </c>
      <c r="W13" s="84">
        <v>541</v>
      </c>
      <c r="X13" s="38" t="s">
        <v>263</v>
      </c>
      <c r="Y13" s="84">
        <v>353757525</v>
      </c>
      <c r="Z13" s="38" t="s">
        <v>307</v>
      </c>
      <c r="AA13" s="108" t="s">
        <v>308</v>
      </c>
      <c r="AB13" s="84">
        <v>42000</v>
      </c>
      <c r="AC13" s="108"/>
      <c r="AD13" s="84">
        <v>75</v>
      </c>
      <c r="AE13" s="84" t="s">
        <v>266</v>
      </c>
      <c r="AF13" s="84" t="s">
        <v>267</v>
      </c>
      <c r="AG13" s="108" t="s">
        <v>309</v>
      </c>
      <c r="AH13" s="84" t="s">
        <v>269</v>
      </c>
      <c r="AI13" s="108" t="s">
        <v>270</v>
      </c>
      <c r="AJ13" s="84">
        <v>670</v>
      </c>
      <c r="AK13" s="84">
        <v>670</v>
      </c>
      <c r="AL13" s="108" t="s">
        <v>310</v>
      </c>
      <c r="AM13" s="84">
        <v>25815.07</v>
      </c>
      <c r="AN13" s="112">
        <v>7014.93</v>
      </c>
      <c r="AO13" s="112">
        <v>32830</v>
      </c>
      <c r="AP13" s="112">
        <v>16184.93</v>
      </c>
      <c r="AQ13" s="112">
        <v>1058.07</v>
      </c>
      <c r="AR13" s="112">
        <v>17243</v>
      </c>
      <c r="AS13" s="112">
        <v>16184.93</v>
      </c>
      <c r="AT13" s="112">
        <v>1058.07</v>
      </c>
      <c r="AU13" s="112">
        <v>17243</v>
      </c>
      <c r="AV13" s="84">
        <v>84</v>
      </c>
      <c r="AW13" s="84">
        <v>242</v>
      </c>
      <c r="AX13" s="84"/>
      <c r="AY13" s="108"/>
      <c r="AZ13" s="84"/>
      <c r="BA13" s="84"/>
      <c r="BB13" s="84"/>
      <c r="BC13" s="84"/>
      <c r="BD13" s="108"/>
      <c r="BE13" s="84">
        <v>0</v>
      </c>
      <c r="BF13" s="38" t="s">
        <v>306</v>
      </c>
      <c r="BG13" s="84" t="s">
        <v>311</v>
      </c>
      <c r="BH13" s="114" t="s">
        <v>438</v>
      </c>
      <c r="BI13" s="38" t="s">
        <v>110</v>
      </c>
      <c r="BJ13" s="85">
        <v>45850</v>
      </c>
      <c r="BK13" s="84"/>
      <c r="BL13" s="38" t="s">
        <v>115</v>
      </c>
      <c r="BM13" s="115" t="s">
        <v>120</v>
      </c>
      <c r="BN13" s="116" t="s">
        <v>201</v>
      </c>
      <c r="BO13" s="84" t="s">
        <v>247</v>
      </c>
      <c r="BP13" s="84"/>
      <c r="BQ13" s="117"/>
      <c r="BR13" s="118" t="s">
        <v>440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204962</v>
      </c>
      <c r="J14" s="38" t="s">
        <v>254</v>
      </c>
      <c r="K14" s="84">
        <v>204962</v>
      </c>
      <c r="L14" s="84" t="s">
        <v>255</v>
      </c>
      <c r="M14" s="38" t="s">
        <v>256</v>
      </c>
      <c r="N14" s="84">
        <v>463101</v>
      </c>
      <c r="O14" s="84" t="s">
        <v>257</v>
      </c>
      <c r="P14" s="84">
        <v>717585</v>
      </c>
      <c r="Q14" s="38" t="s">
        <v>312</v>
      </c>
      <c r="R14" s="38" t="s">
        <v>259</v>
      </c>
      <c r="S14" s="84" t="s">
        <v>313</v>
      </c>
      <c r="T14" s="84" t="s">
        <v>313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353796393</v>
      </c>
      <c r="Z14" s="38" t="s">
        <v>314</v>
      </c>
      <c r="AA14" s="108" t="s">
        <v>315</v>
      </c>
      <c r="AB14" s="84">
        <v>42000</v>
      </c>
      <c r="AC14" s="108"/>
      <c r="AD14" s="84">
        <v>75</v>
      </c>
      <c r="AE14" s="84" t="s">
        <v>266</v>
      </c>
      <c r="AF14" s="84" t="s">
        <v>267</v>
      </c>
      <c r="AG14" s="108" t="s">
        <v>316</v>
      </c>
      <c r="AH14" s="84" t="s">
        <v>269</v>
      </c>
      <c r="AI14" s="108" t="s">
        <v>317</v>
      </c>
      <c r="AJ14" s="84">
        <v>670</v>
      </c>
      <c r="AK14" s="84">
        <v>670</v>
      </c>
      <c r="AL14" s="108" t="s">
        <v>318</v>
      </c>
      <c r="AM14" s="84">
        <v>16170.93</v>
      </c>
      <c r="AN14" s="112">
        <v>5599.07</v>
      </c>
      <c r="AO14" s="112">
        <v>21770</v>
      </c>
      <c r="AP14" s="112">
        <v>25829.07</v>
      </c>
      <c r="AQ14" s="112">
        <v>2719.93</v>
      </c>
      <c r="AR14" s="112">
        <v>28549</v>
      </c>
      <c r="AS14" s="112">
        <v>25829.07</v>
      </c>
      <c r="AT14" s="112">
        <v>2719.93</v>
      </c>
      <c r="AU14" s="112">
        <v>28549</v>
      </c>
      <c r="AV14" s="84">
        <v>83</v>
      </c>
      <c r="AW14" s="84">
        <v>354</v>
      </c>
      <c r="AX14" s="84"/>
      <c r="AY14" s="108"/>
      <c r="AZ14" s="84"/>
      <c r="BA14" s="84"/>
      <c r="BB14" s="84"/>
      <c r="BC14" s="84"/>
      <c r="BD14" s="108"/>
      <c r="BE14" s="84">
        <v>0</v>
      </c>
      <c r="BF14" s="38" t="s">
        <v>313</v>
      </c>
      <c r="BG14" s="84" t="s">
        <v>319</v>
      </c>
      <c r="BH14" s="114" t="s">
        <v>438</v>
      </c>
      <c r="BI14" s="38" t="s">
        <v>110</v>
      </c>
      <c r="BJ14" s="85">
        <v>45850</v>
      </c>
      <c r="BK14" s="84"/>
      <c r="BL14" s="38" t="s">
        <v>115</v>
      </c>
      <c r="BM14" s="115" t="s">
        <v>120</v>
      </c>
      <c r="BN14" s="116" t="s">
        <v>201</v>
      </c>
      <c r="BO14" s="84" t="s">
        <v>247</v>
      </c>
      <c r="BP14" s="84"/>
      <c r="BQ14" s="117"/>
      <c r="BR14" s="118" t="s">
        <v>440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204962</v>
      </c>
      <c r="J15" s="38" t="s">
        <v>254</v>
      </c>
      <c r="K15" s="84">
        <v>204962</v>
      </c>
      <c r="L15" s="84" t="s">
        <v>255</v>
      </c>
      <c r="M15" s="38" t="s">
        <v>256</v>
      </c>
      <c r="N15" s="84">
        <v>463101</v>
      </c>
      <c r="O15" s="84" t="s">
        <v>257</v>
      </c>
      <c r="P15" s="84">
        <v>717585</v>
      </c>
      <c r="Q15" s="38" t="s">
        <v>312</v>
      </c>
      <c r="R15" s="38" t="s">
        <v>259</v>
      </c>
      <c r="S15" s="84" t="s">
        <v>320</v>
      </c>
      <c r="T15" s="84" t="s">
        <v>320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353796648</v>
      </c>
      <c r="Z15" s="38" t="s">
        <v>321</v>
      </c>
      <c r="AA15" s="108" t="s">
        <v>315</v>
      </c>
      <c r="AB15" s="84">
        <v>42000</v>
      </c>
      <c r="AC15" s="108"/>
      <c r="AD15" s="84">
        <v>75</v>
      </c>
      <c r="AE15" s="84" t="s">
        <v>266</v>
      </c>
      <c r="AF15" s="84" t="s">
        <v>267</v>
      </c>
      <c r="AG15" s="108" t="s">
        <v>316</v>
      </c>
      <c r="AH15" s="84" t="s">
        <v>269</v>
      </c>
      <c r="AI15" s="108" t="s">
        <v>317</v>
      </c>
      <c r="AJ15" s="84">
        <v>670</v>
      </c>
      <c r="AK15" s="84">
        <v>670</v>
      </c>
      <c r="AL15" s="108" t="s">
        <v>322</v>
      </c>
      <c r="AM15" s="84">
        <v>22108.560000000001</v>
      </c>
      <c r="AN15" s="112">
        <v>6701.44</v>
      </c>
      <c r="AO15" s="112">
        <v>28810</v>
      </c>
      <c r="AP15" s="112">
        <v>19891.439999999999</v>
      </c>
      <c r="AQ15" s="112">
        <v>1617.56</v>
      </c>
      <c r="AR15" s="112">
        <v>21509</v>
      </c>
      <c r="AS15" s="112">
        <v>19891.439999999999</v>
      </c>
      <c r="AT15" s="112">
        <v>1617.56</v>
      </c>
      <c r="AU15" s="112">
        <v>21509</v>
      </c>
      <c r="AV15" s="84">
        <v>83</v>
      </c>
      <c r="AW15" s="84">
        <v>277</v>
      </c>
      <c r="AX15" s="84"/>
      <c r="AY15" s="108"/>
      <c r="AZ15" s="84"/>
      <c r="BA15" s="84"/>
      <c r="BB15" s="84"/>
      <c r="BC15" s="84"/>
      <c r="BD15" s="108"/>
      <c r="BE15" s="84">
        <v>0</v>
      </c>
      <c r="BF15" s="38" t="s">
        <v>320</v>
      </c>
      <c r="BG15" s="84" t="s">
        <v>323</v>
      </c>
      <c r="BH15" s="114" t="s">
        <v>438</v>
      </c>
      <c r="BI15" s="38" t="s">
        <v>110</v>
      </c>
      <c r="BJ15" s="85">
        <v>45850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440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204962</v>
      </c>
      <c r="J16" s="38" t="s">
        <v>254</v>
      </c>
      <c r="K16" s="84">
        <v>204962</v>
      </c>
      <c r="L16" s="84" t="s">
        <v>255</v>
      </c>
      <c r="M16" s="38" t="s">
        <v>256</v>
      </c>
      <c r="N16" s="84">
        <v>463101</v>
      </c>
      <c r="O16" s="84" t="s">
        <v>257</v>
      </c>
      <c r="P16" s="84">
        <v>717585</v>
      </c>
      <c r="Q16" s="38" t="s">
        <v>312</v>
      </c>
      <c r="R16" s="38" t="s">
        <v>259</v>
      </c>
      <c r="S16" s="84" t="s">
        <v>324</v>
      </c>
      <c r="T16" s="84" t="s">
        <v>324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353796657</v>
      </c>
      <c r="Z16" s="38" t="s">
        <v>325</v>
      </c>
      <c r="AA16" s="108" t="s">
        <v>315</v>
      </c>
      <c r="AB16" s="84">
        <v>42000</v>
      </c>
      <c r="AC16" s="108"/>
      <c r="AD16" s="84">
        <v>75</v>
      </c>
      <c r="AE16" s="84" t="s">
        <v>266</v>
      </c>
      <c r="AF16" s="84" t="s">
        <v>267</v>
      </c>
      <c r="AG16" s="108" t="s">
        <v>316</v>
      </c>
      <c r="AH16" s="84" t="s">
        <v>269</v>
      </c>
      <c r="AI16" s="108" t="s">
        <v>317</v>
      </c>
      <c r="AJ16" s="84">
        <v>670</v>
      </c>
      <c r="AK16" s="84">
        <v>670</v>
      </c>
      <c r="AL16" s="108" t="s">
        <v>326</v>
      </c>
      <c r="AM16" s="84">
        <v>16510.93</v>
      </c>
      <c r="AN16" s="112">
        <v>5599.07</v>
      </c>
      <c r="AO16" s="112">
        <v>22110</v>
      </c>
      <c r="AP16" s="112">
        <v>25489.07</v>
      </c>
      <c r="AQ16" s="112">
        <v>2719.93</v>
      </c>
      <c r="AR16" s="112">
        <v>28209</v>
      </c>
      <c r="AS16" s="112">
        <v>25489.07</v>
      </c>
      <c r="AT16" s="112">
        <v>2719.93</v>
      </c>
      <c r="AU16" s="112">
        <v>28209</v>
      </c>
      <c r="AV16" s="84">
        <v>83</v>
      </c>
      <c r="AW16" s="84">
        <v>347</v>
      </c>
      <c r="AX16" s="84"/>
      <c r="AY16" s="108"/>
      <c r="AZ16" s="84"/>
      <c r="BA16" s="84"/>
      <c r="BB16" s="84"/>
      <c r="BC16" s="84"/>
      <c r="BD16" s="108"/>
      <c r="BE16" s="84">
        <v>0</v>
      </c>
      <c r="BF16" s="38" t="s">
        <v>324</v>
      </c>
      <c r="BG16" s="84" t="s">
        <v>327</v>
      </c>
      <c r="BH16" s="114" t="s">
        <v>438</v>
      </c>
      <c r="BI16" s="38" t="s">
        <v>110</v>
      </c>
      <c r="BJ16" s="85">
        <v>45850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440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204962</v>
      </c>
      <c r="J17" s="38" t="s">
        <v>254</v>
      </c>
      <c r="K17" s="84">
        <v>204962</v>
      </c>
      <c r="L17" s="84" t="s">
        <v>255</v>
      </c>
      <c r="M17" s="38" t="s">
        <v>256</v>
      </c>
      <c r="N17" s="84">
        <v>463101</v>
      </c>
      <c r="O17" s="84" t="s">
        <v>257</v>
      </c>
      <c r="P17" s="84">
        <v>717585</v>
      </c>
      <c r="Q17" s="38" t="s">
        <v>312</v>
      </c>
      <c r="R17" s="38" t="s">
        <v>259</v>
      </c>
      <c r="S17" s="84" t="s">
        <v>328</v>
      </c>
      <c r="T17" s="84" t="s">
        <v>328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353806339</v>
      </c>
      <c r="Z17" s="38" t="s">
        <v>329</v>
      </c>
      <c r="AA17" s="108" t="s">
        <v>315</v>
      </c>
      <c r="AB17" s="84">
        <v>42000</v>
      </c>
      <c r="AC17" s="108"/>
      <c r="AD17" s="84">
        <v>75</v>
      </c>
      <c r="AE17" s="84" t="s">
        <v>266</v>
      </c>
      <c r="AF17" s="84" t="s">
        <v>267</v>
      </c>
      <c r="AG17" s="108" t="s">
        <v>316</v>
      </c>
      <c r="AH17" s="84" t="s">
        <v>269</v>
      </c>
      <c r="AI17" s="108" t="s">
        <v>317</v>
      </c>
      <c r="AJ17" s="84">
        <v>670</v>
      </c>
      <c r="AK17" s="84">
        <v>670</v>
      </c>
      <c r="AL17" s="108" t="s">
        <v>330</v>
      </c>
      <c r="AM17" s="84">
        <v>18717.91</v>
      </c>
      <c r="AN17" s="112">
        <v>6072.09</v>
      </c>
      <c r="AO17" s="112">
        <v>24790</v>
      </c>
      <c r="AP17" s="112">
        <v>23282.09</v>
      </c>
      <c r="AQ17" s="112">
        <v>2246.91</v>
      </c>
      <c r="AR17" s="112">
        <v>25529</v>
      </c>
      <c r="AS17" s="112">
        <v>23282.09</v>
      </c>
      <c r="AT17" s="112">
        <v>2246.91</v>
      </c>
      <c r="AU17" s="112">
        <v>25529</v>
      </c>
      <c r="AV17" s="84">
        <v>83</v>
      </c>
      <c r="AW17" s="84">
        <v>319</v>
      </c>
      <c r="AX17" s="84"/>
      <c r="AY17" s="108"/>
      <c r="AZ17" s="84"/>
      <c r="BA17" s="84"/>
      <c r="BB17" s="84"/>
      <c r="BC17" s="84"/>
      <c r="BD17" s="108"/>
      <c r="BE17" s="84">
        <v>0</v>
      </c>
      <c r="BF17" s="38" t="s">
        <v>328</v>
      </c>
      <c r="BG17" s="84" t="s">
        <v>331</v>
      </c>
      <c r="BH17" s="114" t="s">
        <v>438</v>
      </c>
      <c r="BI17" s="38" t="s">
        <v>110</v>
      </c>
      <c r="BJ17" s="85">
        <v>45850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 t="s">
        <v>440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204962</v>
      </c>
      <c r="J18" s="38" t="s">
        <v>254</v>
      </c>
      <c r="K18" s="84">
        <v>204962</v>
      </c>
      <c r="L18" s="84" t="s">
        <v>255</v>
      </c>
      <c r="M18" s="38" t="s">
        <v>256</v>
      </c>
      <c r="N18" s="84">
        <v>463101</v>
      </c>
      <c r="O18" s="84" t="s">
        <v>257</v>
      </c>
      <c r="P18" s="84">
        <v>717585</v>
      </c>
      <c r="Q18" s="38" t="s">
        <v>312</v>
      </c>
      <c r="R18" s="38" t="s">
        <v>259</v>
      </c>
      <c r="S18" s="84" t="s">
        <v>332</v>
      </c>
      <c r="T18" s="84" t="s">
        <v>332</v>
      </c>
      <c r="U18" s="84" t="s">
        <v>261</v>
      </c>
      <c r="V18" s="84" t="s">
        <v>262</v>
      </c>
      <c r="W18" s="84">
        <v>541</v>
      </c>
      <c r="X18" s="38" t="s">
        <v>263</v>
      </c>
      <c r="Y18" s="84">
        <v>353806504</v>
      </c>
      <c r="Z18" s="38" t="s">
        <v>333</v>
      </c>
      <c r="AA18" s="108" t="s">
        <v>315</v>
      </c>
      <c r="AB18" s="84">
        <v>42000</v>
      </c>
      <c r="AC18" s="108"/>
      <c r="AD18" s="84">
        <v>75</v>
      </c>
      <c r="AE18" s="84" t="s">
        <v>266</v>
      </c>
      <c r="AF18" s="84" t="s">
        <v>267</v>
      </c>
      <c r="AG18" s="108" t="s">
        <v>316</v>
      </c>
      <c r="AH18" s="84" t="s">
        <v>269</v>
      </c>
      <c r="AI18" s="108" t="s">
        <v>317</v>
      </c>
      <c r="AJ18" s="84">
        <v>670</v>
      </c>
      <c r="AK18" s="84">
        <v>670</v>
      </c>
      <c r="AL18" s="108" t="s">
        <v>334</v>
      </c>
      <c r="AM18" s="84">
        <v>19276.28</v>
      </c>
      <c r="AN18" s="112">
        <v>6183.72</v>
      </c>
      <c r="AO18" s="112">
        <v>25460</v>
      </c>
      <c r="AP18" s="112">
        <v>22723.72</v>
      </c>
      <c r="AQ18" s="112">
        <v>2135.2800000000002</v>
      </c>
      <c r="AR18" s="112">
        <v>24859</v>
      </c>
      <c r="AS18" s="112">
        <v>22723.72</v>
      </c>
      <c r="AT18" s="112">
        <v>2135.2800000000002</v>
      </c>
      <c r="AU18" s="112">
        <v>24859</v>
      </c>
      <c r="AV18" s="84">
        <v>83</v>
      </c>
      <c r="AW18" s="84">
        <v>312</v>
      </c>
      <c r="AX18" s="84"/>
      <c r="AY18" s="108"/>
      <c r="AZ18" s="84"/>
      <c r="BA18" s="84"/>
      <c r="BB18" s="84"/>
      <c r="BC18" s="84"/>
      <c r="BD18" s="108"/>
      <c r="BE18" s="84">
        <v>0</v>
      </c>
      <c r="BF18" s="38" t="s">
        <v>332</v>
      </c>
      <c r="BG18" s="84" t="s">
        <v>335</v>
      </c>
      <c r="BH18" s="114" t="s">
        <v>438</v>
      </c>
      <c r="BI18" s="38" t="s">
        <v>110</v>
      </c>
      <c r="BJ18" s="85">
        <v>45850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440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204962</v>
      </c>
      <c r="J19" s="38" t="s">
        <v>254</v>
      </c>
      <c r="K19" s="84">
        <v>204962</v>
      </c>
      <c r="L19" s="84" t="s">
        <v>255</v>
      </c>
      <c r="M19" s="38" t="s">
        <v>256</v>
      </c>
      <c r="N19" s="84">
        <v>463101</v>
      </c>
      <c r="O19" s="84" t="s">
        <v>257</v>
      </c>
      <c r="P19" s="84">
        <v>713138</v>
      </c>
      <c r="Q19" s="38" t="s">
        <v>336</v>
      </c>
      <c r="R19" s="38" t="s">
        <v>259</v>
      </c>
      <c r="S19" s="84" t="s">
        <v>337</v>
      </c>
      <c r="T19" s="84" t="s">
        <v>337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353891348</v>
      </c>
      <c r="Z19" s="38" t="s">
        <v>338</v>
      </c>
      <c r="AA19" s="108" t="s">
        <v>270</v>
      </c>
      <c r="AB19" s="84">
        <v>42000</v>
      </c>
      <c r="AC19" s="108"/>
      <c r="AD19" s="84">
        <v>75</v>
      </c>
      <c r="AE19" s="84" t="s">
        <v>266</v>
      </c>
      <c r="AF19" s="84" t="s">
        <v>267</v>
      </c>
      <c r="AG19" s="108" t="s">
        <v>339</v>
      </c>
      <c r="AH19" s="84" t="s">
        <v>269</v>
      </c>
      <c r="AI19" s="108" t="s">
        <v>317</v>
      </c>
      <c r="AJ19" s="84">
        <v>670</v>
      </c>
      <c r="AK19" s="84">
        <v>670</v>
      </c>
      <c r="AL19" s="108" t="s">
        <v>340</v>
      </c>
      <c r="AM19" s="84">
        <v>16165.94</v>
      </c>
      <c r="AN19" s="112">
        <v>5274.06</v>
      </c>
      <c r="AO19" s="112">
        <v>21440</v>
      </c>
      <c r="AP19" s="112">
        <v>25834.06</v>
      </c>
      <c r="AQ19" s="112">
        <v>2798.94</v>
      </c>
      <c r="AR19" s="112">
        <v>28633</v>
      </c>
      <c r="AS19" s="112">
        <v>25834.06</v>
      </c>
      <c r="AT19" s="112">
        <v>2798.94</v>
      </c>
      <c r="AU19" s="112">
        <v>28633</v>
      </c>
      <c r="AV19" s="84">
        <v>83</v>
      </c>
      <c r="AW19" s="84">
        <v>354</v>
      </c>
      <c r="AX19" s="84"/>
      <c r="AY19" s="108"/>
      <c r="AZ19" s="84"/>
      <c r="BA19" s="84"/>
      <c r="BB19" s="84"/>
      <c r="BC19" s="84"/>
      <c r="BD19" s="108"/>
      <c r="BE19" s="84">
        <v>0</v>
      </c>
      <c r="BF19" s="38" t="s">
        <v>337</v>
      </c>
      <c r="BG19" s="84" t="s">
        <v>341</v>
      </c>
      <c r="BH19" s="114" t="s">
        <v>438</v>
      </c>
      <c r="BI19" s="38" t="s">
        <v>110</v>
      </c>
      <c r="BJ19" s="85">
        <v>45850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440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204962</v>
      </c>
      <c r="J20" s="38" t="s">
        <v>254</v>
      </c>
      <c r="K20" s="84">
        <v>204962</v>
      </c>
      <c r="L20" s="84" t="s">
        <v>255</v>
      </c>
      <c r="M20" s="38" t="s">
        <v>256</v>
      </c>
      <c r="N20" s="84">
        <v>463101</v>
      </c>
      <c r="O20" s="84" t="s">
        <v>257</v>
      </c>
      <c r="P20" s="84">
        <v>713138</v>
      </c>
      <c r="Q20" s="38" t="s">
        <v>336</v>
      </c>
      <c r="R20" s="38" t="s">
        <v>259</v>
      </c>
      <c r="S20" s="84" t="s">
        <v>342</v>
      </c>
      <c r="T20" s="84" t="s">
        <v>342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353891358</v>
      </c>
      <c r="Z20" s="38" t="s">
        <v>343</v>
      </c>
      <c r="AA20" s="108" t="s">
        <v>270</v>
      </c>
      <c r="AB20" s="84">
        <v>42000</v>
      </c>
      <c r="AC20" s="108"/>
      <c r="AD20" s="84">
        <v>75</v>
      </c>
      <c r="AE20" s="84" t="s">
        <v>266</v>
      </c>
      <c r="AF20" s="84" t="s">
        <v>267</v>
      </c>
      <c r="AG20" s="108" t="s">
        <v>339</v>
      </c>
      <c r="AH20" s="84" t="s">
        <v>269</v>
      </c>
      <c r="AI20" s="108" t="s">
        <v>317</v>
      </c>
      <c r="AJ20" s="84">
        <v>670</v>
      </c>
      <c r="AK20" s="84">
        <v>670</v>
      </c>
      <c r="AL20" s="108" t="s">
        <v>344</v>
      </c>
      <c r="AM20" s="84">
        <v>15452.41</v>
      </c>
      <c r="AN20" s="112">
        <v>5147.59</v>
      </c>
      <c r="AO20" s="112">
        <v>20600</v>
      </c>
      <c r="AP20" s="112">
        <v>26547.59</v>
      </c>
      <c r="AQ20" s="112">
        <v>2925.41</v>
      </c>
      <c r="AR20" s="112">
        <v>29473</v>
      </c>
      <c r="AS20" s="112">
        <v>26547.59</v>
      </c>
      <c r="AT20" s="112">
        <v>2925.41</v>
      </c>
      <c r="AU20" s="112">
        <v>29473</v>
      </c>
      <c r="AV20" s="84">
        <v>83</v>
      </c>
      <c r="AW20" s="84">
        <v>368</v>
      </c>
      <c r="AX20" s="84"/>
      <c r="AY20" s="108"/>
      <c r="AZ20" s="84"/>
      <c r="BA20" s="84"/>
      <c r="BB20" s="84"/>
      <c r="BC20" s="84"/>
      <c r="BD20" s="108"/>
      <c r="BE20" s="84">
        <v>0</v>
      </c>
      <c r="BF20" s="38" t="s">
        <v>342</v>
      </c>
      <c r="BG20" s="84" t="s">
        <v>345</v>
      </c>
      <c r="BH20" s="114" t="s">
        <v>438</v>
      </c>
      <c r="BI20" s="38" t="s">
        <v>110</v>
      </c>
      <c r="BJ20" s="85">
        <v>45850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440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204962</v>
      </c>
      <c r="J21" s="38" t="s">
        <v>254</v>
      </c>
      <c r="K21" s="84">
        <v>204962</v>
      </c>
      <c r="L21" s="84" t="s">
        <v>255</v>
      </c>
      <c r="M21" s="38" t="s">
        <v>256</v>
      </c>
      <c r="N21" s="84">
        <v>463101</v>
      </c>
      <c r="O21" s="84" t="s">
        <v>257</v>
      </c>
      <c r="P21" s="84">
        <v>713138</v>
      </c>
      <c r="Q21" s="38" t="s">
        <v>336</v>
      </c>
      <c r="R21" s="38" t="s">
        <v>259</v>
      </c>
      <c r="S21" s="84" t="s">
        <v>346</v>
      </c>
      <c r="T21" s="84" t="s">
        <v>346</v>
      </c>
      <c r="U21" s="84" t="s">
        <v>261</v>
      </c>
      <c r="V21" s="84" t="s">
        <v>275</v>
      </c>
      <c r="W21" s="84">
        <v>541</v>
      </c>
      <c r="X21" s="38" t="s">
        <v>263</v>
      </c>
      <c r="Y21" s="84">
        <v>353891403</v>
      </c>
      <c r="Z21" s="38" t="s">
        <v>347</v>
      </c>
      <c r="AA21" s="108" t="s">
        <v>270</v>
      </c>
      <c r="AB21" s="84">
        <v>35000</v>
      </c>
      <c r="AC21" s="108"/>
      <c r="AD21" s="84">
        <v>75</v>
      </c>
      <c r="AE21" s="84" t="s">
        <v>266</v>
      </c>
      <c r="AF21" s="84" t="s">
        <v>267</v>
      </c>
      <c r="AG21" s="108" t="s">
        <v>339</v>
      </c>
      <c r="AH21" s="84" t="s">
        <v>269</v>
      </c>
      <c r="AI21" s="108" t="s">
        <v>317</v>
      </c>
      <c r="AJ21" s="84">
        <v>560</v>
      </c>
      <c r="AK21" s="84">
        <v>560</v>
      </c>
      <c r="AL21" s="108" t="s">
        <v>348</v>
      </c>
      <c r="AM21" s="84">
        <v>14906.87</v>
      </c>
      <c r="AN21" s="112">
        <v>4693.13</v>
      </c>
      <c r="AO21" s="112">
        <v>19600</v>
      </c>
      <c r="AP21" s="112">
        <v>20093.13</v>
      </c>
      <c r="AQ21" s="112">
        <v>2009.87</v>
      </c>
      <c r="AR21" s="112">
        <v>22103</v>
      </c>
      <c r="AS21" s="112">
        <v>20093.13</v>
      </c>
      <c r="AT21" s="112">
        <v>2009.87</v>
      </c>
      <c r="AU21" s="112">
        <v>22103</v>
      </c>
      <c r="AV21" s="84">
        <v>83</v>
      </c>
      <c r="AW21" s="84">
        <v>333</v>
      </c>
      <c r="AX21" s="84"/>
      <c r="AY21" s="108"/>
      <c r="AZ21" s="84"/>
      <c r="BA21" s="84"/>
      <c r="BB21" s="84"/>
      <c r="BC21" s="84"/>
      <c r="BD21" s="108"/>
      <c r="BE21" s="84">
        <v>0</v>
      </c>
      <c r="BF21" s="38" t="s">
        <v>346</v>
      </c>
      <c r="BG21" s="84" t="s">
        <v>349</v>
      </c>
      <c r="BH21" s="114" t="s">
        <v>438</v>
      </c>
      <c r="BI21" s="38" t="s">
        <v>110</v>
      </c>
      <c r="BJ21" s="85">
        <v>45850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440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204962</v>
      </c>
      <c r="J22" s="38" t="s">
        <v>254</v>
      </c>
      <c r="K22" s="84">
        <v>204962</v>
      </c>
      <c r="L22" s="84" t="s">
        <v>255</v>
      </c>
      <c r="M22" s="38" t="s">
        <v>256</v>
      </c>
      <c r="N22" s="84">
        <v>463101</v>
      </c>
      <c r="O22" s="84" t="s">
        <v>257</v>
      </c>
      <c r="P22" s="84">
        <v>713138</v>
      </c>
      <c r="Q22" s="38" t="s">
        <v>336</v>
      </c>
      <c r="R22" s="38" t="s">
        <v>259</v>
      </c>
      <c r="S22" s="84" t="s">
        <v>350</v>
      </c>
      <c r="T22" s="84" t="s">
        <v>350</v>
      </c>
      <c r="U22" s="84" t="s">
        <v>261</v>
      </c>
      <c r="V22" s="84" t="s">
        <v>262</v>
      </c>
      <c r="W22" s="84">
        <v>541</v>
      </c>
      <c r="X22" s="38" t="s">
        <v>263</v>
      </c>
      <c r="Y22" s="84">
        <v>353891438</v>
      </c>
      <c r="Z22" s="38" t="s">
        <v>351</v>
      </c>
      <c r="AA22" s="108" t="s">
        <v>270</v>
      </c>
      <c r="AB22" s="84">
        <v>42000</v>
      </c>
      <c r="AC22" s="108"/>
      <c r="AD22" s="84">
        <v>75</v>
      </c>
      <c r="AE22" s="84" t="s">
        <v>266</v>
      </c>
      <c r="AF22" s="84" t="s">
        <v>267</v>
      </c>
      <c r="AG22" s="108" t="s">
        <v>339</v>
      </c>
      <c r="AH22" s="84" t="s">
        <v>269</v>
      </c>
      <c r="AI22" s="108" t="s">
        <v>317</v>
      </c>
      <c r="AJ22" s="84">
        <v>670</v>
      </c>
      <c r="AK22" s="84">
        <v>670</v>
      </c>
      <c r="AL22" s="108" t="s">
        <v>352</v>
      </c>
      <c r="AM22" s="84">
        <v>30634.57</v>
      </c>
      <c r="AN22" s="112">
        <v>7555.43</v>
      </c>
      <c r="AO22" s="112">
        <v>38190</v>
      </c>
      <c r="AP22" s="112">
        <v>11365.43</v>
      </c>
      <c r="AQ22" s="112">
        <v>517.57000000000005</v>
      </c>
      <c r="AR22" s="112">
        <v>11883</v>
      </c>
      <c r="AS22" s="112">
        <v>11365.43</v>
      </c>
      <c r="AT22" s="112">
        <v>517.57000000000005</v>
      </c>
      <c r="AU22" s="112">
        <v>11883</v>
      </c>
      <c r="AV22" s="84">
        <v>83</v>
      </c>
      <c r="AW22" s="84">
        <v>179</v>
      </c>
      <c r="AX22" s="84"/>
      <c r="AY22" s="108"/>
      <c r="AZ22" s="84"/>
      <c r="BA22" s="84"/>
      <c r="BB22" s="84"/>
      <c r="BC22" s="84"/>
      <c r="BD22" s="108"/>
      <c r="BE22" s="84">
        <v>0</v>
      </c>
      <c r="BF22" s="38" t="s">
        <v>350</v>
      </c>
      <c r="BG22" s="84" t="s">
        <v>353</v>
      </c>
      <c r="BH22" s="114" t="s">
        <v>438</v>
      </c>
      <c r="BI22" s="38" t="s">
        <v>110</v>
      </c>
      <c r="BJ22" s="85">
        <v>45850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440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204962</v>
      </c>
      <c r="J23" s="38" t="s">
        <v>254</v>
      </c>
      <c r="K23" s="84">
        <v>204962</v>
      </c>
      <c r="L23" s="84" t="s">
        <v>255</v>
      </c>
      <c r="M23" s="38" t="s">
        <v>256</v>
      </c>
      <c r="N23" s="84">
        <v>463101</v>
      </c>
      <c r="O23" s="84" t="s">
        <v>257</v>
      </c>
      <c r="P23" s="84">
        <v>713138</v>
      </c>
      <c r="Q23" s="38" t="s">
        <v>336</v>
      </c>
      <c r="R23" s="38" t="s">
        <v>259</v>
      </c>
      <c r="S23" s="84" t="s">
        <v>354</v>
      </c>
      <c r="T23" s="84" t="s">
        <v>354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353891536</v>
      </c>
      <c r="Z23" s="38" t="s">
        <v>355</v>
      </c>
      <c r="AA23" s="108" t="s">
        <v>270</v>
      </c>
      <c r="AB23" s="84">
        <v>42000</v>
      </c>
      <c r="AC23" s="108"/>
      <c r="AD23" s="84">
        <v>75</v>
      </c>
      <c r="AE23" s="84" t="s">
        <v>266</v>
      </c>
      <c r="AF23" s="84" t="s">
        <v>267</v>
      </c>
      <c r="AG23" s="108" t="s">
        <v>339</v>
      </c>
      <c r="AH23" s="84" t="s">
        <v>269</v>
      </c>
      <c r="AI23" s="108" t="s">
        <v>317</v>
      </c>
      <c r="AJ23" s="84">
        <v>670</v>
      </c>
      <c r="AK23" s="84">
        <v>670</v>
      </c>
      <c r="AL23" s="108" t="s">
        <v>304</v>
      </c>
      <c r="AM23" s="84">
        <v>12415.24</v>
      </c>
      <c r="AN23" s="112">
        <v>4334.76</v>
      </c>
      <c r="AO23" s="112">
        <v>16750</v>
      </c>
      <c r="AP23" s="112">
        <v>29584.76</v>
      </c>
      <c r="AQ23" s="112">
        <v>3738.24</v>
      </c>
      <c r="AR23" s="112">
        <v>33323</v>
      </c>
      <c r="AS23" s="112">
        <v>29584.76</v>
      </c>
      <c r="AT23" s="112">
        <v>3738.24</v>
      </c>
      <c r="AU23" s="112">
        <v>33323</v>
      </c>
      <c r="AV23" s="84">
        <v>83</v>
      </c>
      <c r="AW23" s="84">
        <v>403</v>
      </c>
      <c r="AX23" s="84"/>
      <c r="AY23" s="108"/>
      <c r="AZ23" s="84"/>
      <c r="BA23" s="84"/>
      <c r="BB23" s="84"/>
      <c r="BC23" s="84"/>
      <c r="BD23" s="108"/>
      <c r="BE23" s="84">
        <v>0</v>
      </c>
      <c r="BF23" s="38" t="s">
        <v>354</v>
      </c>
      <c r="BG23" s="84" t="s">
        <v>356</v>
      </c>
      <c r="BH23" s="114" t="s">
        <v>438</v>
      </c>
      <c r="BI23" s="38" t="s">
        <v>110</v>
      </c>
      <c r="BJ23" s="85">
        <v>45850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440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204962</v>
      </c>
      <c r="J24" s="38" t="s">
        <v>254</v>
      </c>
      <c r="K24" s="84">
        <v>204962</v>
      </c>
      <c r="L24" s="84" t="s">
        <v>255</v>
      </c>
      <c r="M24" s="38" t="s">
        <v>256</v>
      </c>
      <c r="N24" s="84">
        <v>463101</v>
      </c>
      <c r="O24" s="84" t="s">
        <v>257</v>
      </c>
      <c r="P24" s="84">
        <v>714921</v>
      </c>
      <c r="Q24" s="38" t="s">
        <v>258</v>
      </c>
      <c r="R24" s="38" t="s">
        <v>259</v>
      </c>
      <c r="S24" s="84" t="s">
        <v>357</v>
      </c>
      <c r="T24" s="84" t="s">
        <v>357</v>
      </c>
      <c r="U24" s="84" t="s">
        <v>261</v>
      </c>
      <c r="V24" s="84" t="s">
        <v>262</v>
      </c>
      <c r="W24" s="84">
        <v>541</v>
      </c>
      <c r="X24" s="38" t="s">
        <v>263</v>
      </c>
      <c r="Y24" s="84">
        <v>354429676</v>
      </c>
      <c r="Z24" s="38" t="s">
        <v>358</v>
      </c>
      <c r="AA24" s="108" t="s">
        <v>359</v>
      </c>
      <c r="AB24" s="84">
        <v>42000</v>
      </c>
      <c r="AC24" s="108"/>
      <c r="AD24" s="84">
        <v>75</v>
      </c>
      <c r="AE24" s="84" t="s">
        <v>266</v>
      </c>
      <c r="AF24" s="84" t="s">
        <v>267</v>
      </c>
      <c r="AG24" s="108" t="s">
        <v>360</v>
      </c>
      <c r="AH24" s="84" t="s">
        <v>269</v>
      </c>
      <c r="AI24" s="108" t="s">
        <v>361</v>
      </c>
      <c r="AJ24" s="84">
        <v>670</v>
      </c>
      <c r="AK24" s="84">
        <v>670</v>
      </c>
      <c r="AL24" s="108" t="s">
        <v>304</v>
      </c>
      <c r="AM24" s="84">
        <v>10686.83</v>
      </c>
      <c r="AN24" s="112">
        <v>4053.17</v>
      </c>
      <c r="AO24" s="112">
        <v>14740</v>
      </c>
      <c r="AP24" s="112">
        <v>31313.17</v>
      </c>
      <c r="AQ24" s="112">
        <v>4224.83</v>
      </c>
      <c r="AR24" s="112">
        <v>35538</v>
      </c>
      <c r="AS24" s="112">
        <v>31313.17</v>
      </c>
      <c r="AT24" s="112">
        <v>4224.83</v>
      </c>
      <c r="AU24" s="112">
        <v>35538</v>
      </c>
      <c r="AV24" s="84">
        <v>77</v>
      </c>
      <c r="AW24" s="84">
        <v>382</v>
      </c>
      <c r="AX24" s="84"/>
      <c r="AY24" s="108"/>
      <c r="AZ24" s="84"/>
      <c r="BA24" s="84"/>
      <c r="BB24" s="84"/>
      <c r="BC24" s="84"/>
      <c r="BD24" s="108"/>
      <c r="BE24" s="84">
        <v>0</v>
      </c>
      <c r="BF24" s="38" t="s">
        <v>357</v>
      </c>
      <c r="BG24" s="84" t="s">
        <v>362</v>
      </c>
      <c r="BH24" s="114" t="s">
        <v>438</v>
      </c>
      <c r="BI24" s="38" t="s">
        <v>110</v>
      </c>
      <c r="BJ24" s="85">
        <v>45850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440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204962</v>
      </c>
      <c r="J25" s="38" t="s">
        <v>254</v>
      </c>
      <c r="K25" s="84">
        <v>204962</v>
      </c>
      <c r="L25" s="84" t="s">
        <v>255</v>
      </c>
      <c r="M25" s="38" t="s">
        <v>256</v>
      </c>
      <c r="N25" s="84">
        <v>463101</v>
      </c>
      <c r="O25" s="84" t="s">
        <v>257</v>
      </c>
      <c r="P25" s="84">
        <v>754305</v>
      </c>
      <c r="Q25" s="38" t="s">
        <v>363</v>
      </c>
      <c r="R25" s="38" t="s">
        <v>259</v>
      </c>
      <c r="S25" s="84" t="s">
        <v>364</v>
      </c>
      <c r="T25" s="84" t="s">
        <v>364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354628763</v>
      </c>
      <c r="Z25" s="38" t="s">
        <v>365</v>
      </c>
      <c r="AA25" s="108" t="s">
        <v>366</v>
      </c>
      <c r="AB25" s="84">
        <v>42000</v>
      </c>
      <c r="AC25" s="108"/>
      <c r="AD25" s="84">
        <v>75</v>
      </c>
      <c r="AE25" s="84" t="s">
        <v>266</v>
      </c>
      <c r="AF25" s="84" t="s">
        <v>267</v>
      </c>
      <c r="AG25" s="108" t="s">
        <v>367</v>
      </c>
      <c r="AH25" s="84" t="s">
        <v>269</v>
      </c>
      <c r="AI25" s="108" t="s">
        <v>361</v>
      </c>
      <c r="AJ25" s="84">
        <v>670</v>
      </c>
      <c r="AK25" s="84">
        <v>670</v>
      </c>
      <c r="AL25" s="108" t="s">
        <v>368</v>
      </c>
      <c r="AM25" s="84">
        <v>12943.4</v>
      </c>
      <c r="AN25" s="112">
        <v>4476.6000000000004</v>
      </c>
      <c r="AO25" s="112">
        <v>17420</v>
      </c>
      <c r="AP25" s="112">
        <v>29056.6</v>
      </c>
      <c r="AQ25" s="112">
        <v>3596.4</v>
      </c>
      <c r="AR25" s="112">
        <v>32653</v>
      </c>
      <c r="AS25" s="112">
        <v>29056.6</v>
      </c>
      <c r="AT25" s="112">
        <v>3596.4</v>
      </c>
      <c r="AU25" s="112">
        <v>32653</v>
      </c>
      <c r="AV25" s="84">
        <v>77</v>
      </c>
      <c r="AW25" s="84">
        <v>354</v>
      </c>
      <c r="AX25" s="84"/>
      <c r="AY25" s="108"/>
      <c r="AZ25" s="84"/>
      <c r="BA25" s="84"/>
      <c r="BB25" s="84"/>
      <c r="BC25" s="84"/>
      <c r="BD25" s="108"/>
      <c r="BE25" s="84">
        <v>0</v>
      </c>
      <c r="BF25" s="38" t="s">
        <v>364</v>
      </c>
      <c r="BG25" s="84" t="s">
        <v>369</v>
      </c>
      <c r="BH25" s="114" t="s">
        <v>438</v>
      </c>
      <c r="BI25" s="38" t="s">
        <v>110</v>
      </c>
      <c r="BJ25" s="85">
        <v>45850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440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204962</v>
      </c>
      <c r="J26" s="38" t="s">
        <v>254</v>
      </c>
      <c r="K26" s="84">
        <v>204962</v>
      </c>
      <c r="L26" s="84" t="s">
        <v>255</v>
      </c>
      <c r="M26" s="38" t="s">
        <v>256</v>
      </c>
      <c r="N26" s="84">
        <v>463101</v>
      </c>
      <c r="O26" s="84" t="s">
        <v>257</v>
      </c>
      <c r="P26" s="84">
        <v>763900</v>
      </c>
      <c r="Q26" s="38" t="s">
        <v>370</v>
      </c>
      <c r="R26" s="38" t="s">
        <v>259</v>
      </c>
      <c r="S26" s="84" t="s">
        <v>371</v>
      </c>
      <c r="T26" s="84" t="s">
        <v>371</v>
      </c>
      <c r="U26" s="84" t="s">
        <v>261</v>
      </c>
      <c r="V26" s="84" t="s">
        <v>262</v>
      </c>
      <c r="W26" s="84">
        <v>541</v>
      </c>
      <c r="X26" s="38" t="s">
        <v>263</v>
      </c>
      <c r="Y26" s="84">
        <v>354673810</v>
      </c>
      <c r="Z26" s="38" t="s">
        <v>372</v>
      </c>
      <c r="AA26" s="108" t="s">
        <v>373</v>
      </c>
      <c r="AB26" s="84">
        <v>42000</v>
      </c>
      <c r="AC26" s="108"/>
      <c r="AD26" s="84">
        <v>75</v>
      </c>
      <c r="AE26" s="84" t="s">
        <v>266</v>
      </c>
      <c r="AF26" s="84" t="s">
        <v>267</v>
      </c>
      <c r="AG26" s="108" t="s">
        <v>374</v>
      </c>
      <c r="AH26" s="84" t="s">
        <v>269</v>
      </c>
      <c r="AI26" s="108" t="s">
        <v>375</v>
      </c>
      <c r="AJ26" s="84">
        <v>670</v>
      </c>
      <c r="AK26" s="84">
        <v>670</v>
      </c>
      <c r="AL26" s="108" t="s">
        <v>376</v>
      </c>
      <c r="AM26" s="84">
        <v>11889.6</v>
      </c>
      <c r="AN26" s="112">
        <v>4190.3999999999996</v>
      </c>
      <c r="AO26" s="112">
        <v>16080</v>
      </c>
      <c r="AP26" s="112">
        <v>30110.400000000001</v>
      </c>
      <c r="AQ26" s="112">
        <v>3882.6</v>
      </c>
      <c r="AR26" s="112">
        <v>33993</v>
      </c>
      <c r="AS26" s="112">
        <v>30110.400000000001</v>
      </c>
      <c r="AT26" s="112">
        <v>3882.6</v>
      </c>
      <c r="AU26" s="112">
        <v>33993</v>
      </c>
      <c r="AV26" s="84">
        <v>75</v>
      </c>
      <c r="AW26" s="84">
        <v>354</v>
      </c>
      <c r="AX26" s="84"/>
      <c r="AY26" s="108"/>
      <c r="AZ26" s="84"/>
      <c r="BA26" s="84"/>
      <c r="BB26" s="84"/>
      <c r="BC26" s="84"/>
      <c r="BD26" s="108"/>
      <c r="BE26" s="84">
        <v>0</v>
      </c>
      <c r="BF26" s="38" t="s">
        <v>371</v>
      </c>
      <c r="BG26" s="84" t="s">
        <v>377</v>
      </c>
      <c r="BH26" s="114" t="s">
        <v>438</v>
      </c>
      <c r="BI26" s="38" t="s">
        <v>110</v>
      </c>
      <c r="BJ26" s="85">
        <v>45850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440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204962</v>
      </c>
      <c r="J27" s="38" t="s">
        <v>254</v>
      </c>
      <c r="K27" s="84">
        <v>204962</v>
      </c>
      <c r="L27" s="84" t="s">
        <v>255</v>
      </c>
      <c r="M27" s="38" t="s">
        <v>256</v>
      </c>
      <c r="N27" s="84">
        <v>463101</v>
      </c>
      <c r="O27" s="84" t="s">
        <v>257</v>
      </c>
      <c r="P27" s="84">
        <v>763900</v>
      </c>
      <c r="Q27" s="38" t="s">
        <v>370</v>
      </c>
      <c r="R27" s="38" t="s">
        <v>259</v>
      </c>
      <c r="S27" s="84" t="s">
        <v>378</v>
      </c>
      <c r="T27" s="84" t="s">
        <v>378</v>
      </c>
      <c r="U27" s="84" t="s">
        <v>261</v>
      </c>
      <c r="V27" s="84" t="s">
        <v>275</v>
      </c>
      <c r="W27" s="84">
        <v>541</v>
      </c>
      <c r="X27" s="38" t="s">
        <v>263</v>
      </c>
      <c r="Y27" s="84">
        <v>354691288</v>
      </c>
      <c r="Z27" s="38" t="s">
        <v>379</v>
      </c>
      <c r="AA27" s="108" t="s">
        <v>373</v>
      </c>
      <c r="AB27" s="84">
        <v>42000</v>
      </c>
      <c r="AC27" s="108"/>
      <c r="AD27" s="84">
        <v>75</v>
      </c>
      <c r="AE27" s="84" t="s">
        <v>266</v>
      </c>
      <c r="AF27" s="84" t="s">
        <v>267</v>
      </c>
      <c r="AG27" s="108" t="s">
        <v>374</v>
      </c>
      <c r="AH27" s="84" t="s">
        <v>269</v>
      </c>
      <c r="AI27" s="108" t="s">
        <v>375</v>
      </c>
      <c r="AJ27" s="84">
        <v>670</v>
      </c>
      <c r="AK27" s="84">
        <v>670</v>
      </c>
      <c r="AL27" s="108" t="s">
        <v>380</v>
      </c>
      <c r="AM27" s="84">
        <v>18366.259999999998</v>
      </c>
      <c r="AN27" s="112">
        <v>5753.74</v>
      </c>
      <c r="AO27" s="112">
        <v>24120</v>
      </c>
      <c r="AP27" s="112">
        <v>23633.74</v>
      </c>
      <c r="AQ27" s="112">
        <v>2319.2600000000002</v>
      </c>
      <c r="AR27" s="112">
        <v>25953</v>
      </c>
      <c r="AS27" s="112">
        <v>23633.74</v>
      </c>
      <c r="AT27" s="112">
        <v>2319.2600000000002</v>
      </c>
      <c r="AU27" s="112">
        <v>25953</v>
      </c>
      <c r="AV27" s="84">
        <v>75</v>
      </c>
      <c r="AW27" s="84">
        <v>270</v>
      </c>
      <c r="AX27" s="84"/>
      <c r="AY27" s="108"/>
      <c r="AZ27" s="84"/>
      <c r="BA27" s="84"/>
      <c r="BB27" s="84"/>
      <c r="BC27" s="84"/>
      <c r="BD27" s="108"/>
      <c r="BE27" s="84">
        <v>0</v>
      </c>
      <c r="BF27" s="38" t="s">
        <v>378</v>
      </c>
      <c r="BG27" s="84" t="s">
        <v>381</v>
      </c>
      <c r="BH27" s="114" t="s">
        <v>438</v>
      </c>
      <c r="BI27" s="38" t="s">
        <v>110</v>
      </c>
      <c r="BJ27" s="85">
        <v>45850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440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204962</v>
      </c>
      <c r="J28" s="38" t="s">
        <v>254</v>
      </c>
      <c r="K28" s="84">
        <v>204962</v>
      </c>
      <c r="L28" s="84" t="s">
        <v>255</v>
      </c>
      <c r="M28" s="38" t="s">
        <v>256</v>
      </c>
      <c r="N28" s="84">
        <v>463101</v>
      </c>
      <c r="O28" s="84" t="s">
        <v>257</v>
      </c>
      <c r="P28" s="84">
        <v>763900</v>
      </c>
      <c r="Q28" s="38" t="s">
        <v>370</v>
      </c>
      <c r="R28" s="38" t="s">
        <v>259</v>
      </c>
      <c r="S28" s="84" t="s">
        <v>382</v>
      </c>
      <c r="T28" s="84" t="s">
        <v>382</v>
      </c>
      <c r="U28" s="84" t="s">
        <v>261</v>
      </c>
      <c r="V28" s="84" t="s">
        <v>262</v>
      </c>
      <c r="W28" s="84">
        <v>541</v>
      </c>
      <c r="X28" s="38" t="s">
        <v>263</v>
      </c>
      <c r="Y28" s="84">
        <v>354865407</v>
      </c>
      <c r="Z28" s="38" t="s">
        <v>383</v>
      </c>
      <c r="AA28" s="108" t="s">
        <v>373</v>
      </c>
      <c r="AB28" s="84">
        <v>42000</v>
      </c>
      <c r="AC28" s="108"/>
      <c r="AD28" s="84">
        <v>75</v>
      </c>
      <c r="AE28" s="84" t="s">
        <v>266</v>
      </c>
      <c r="AF28" s="84" t="s">
        <v>267</v>
      </c>
      <c r="AG28" s="108" t="s">
        <v>374</v>
      </c>
      <c r="AH28" s="84" t="s">
        <v>269</v>
      </c>
      <c r="AI28" s="108" t="s">
        <v>375</v>
      </c>
      <c r="AJ28" s="84">
        <v>670</v>
      </c>
      <c r="AK28" s="84">
        <v>670</v>
      </c>
      <c r="AL28" s="108" t="s">
        <v>384</v>
      </c>
      <c r="AM28" s="84">
        <v>21176.52</v>
      </c>
      <c r="AN28" s="112">
        <v>6293.48</v>
      </c>
      <c r="AO28" s="112">
        <v>27470</v>
      </c>
      <c r="AP28" s="112">
        <v>20823.48</v>
      </c>
      <c r="AQ28" s="112">
        <v>1779.52</v>
      </c>
      <c r="AR28" s="112">
        <v>22603</v>
      </c>
      <c r="AS28" s="112">
        <v>20823.48</v>
      </c>
      <c r="AT28" s="112">
        <v>1779.52</v>
      </c>
      <c r="AU28" s="112">
        <v>22603</v>
      </c>
      <c r="AV28" s="84">
        <v>75</v>
      </c>
      <c r="AW28" s="84">
        <v>235</v>
      </c>
      <c r="AX28" s="84"/>
      <c r="AY28" s="108"/>
      <c r="AZ28" s="84"/>
      <c r="BA28" s="84"/>
      <c r="BB28" s="84"/>
      <c r="BC28" s="84"/>
      <c r="BD28" s="108"/>
      <c r="BE28" s="84">
        <v>0</v>
      </c>
      <c r="BF28" s="38" t="s">
        <v>382</v>
      </c>
      <c r="BG28" s="84" t="s">
        <v>385</v>
      </c>
      <c r="BH28" s="114" t="s">
        <v>438</v>
      </c>
      <c r="BI28" s="38" t="s">
        <v>110</v>
      </c>
      <c r="BJ28" s="85">
        <v>45850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440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204962</v>
      </c>
      <c r="J29" s="38" t="s">
        <v>254</v>
      </c>
      <c r="K29" s="84">
        <v>204962</v>
      </c>
      <c r="L29" s="84" t="s">
        <v>255</v>
      </c>
      <c r="M29" s="38" t="s">
        <v>256</v>
      </c>
      <c r="N29" s="84">
        <v>463101</v>
      </c>
      <c r="O29" s="84" t="s">
        <v>257</v>
      </c>
      <c r="P29" s="84">
        <v>714924</v>
      </c>
      <c r="Q29" s="38" t="s">
        <v>273</v>
      </c>
      <c r="R29" s="38" t="s">
        <v>386</v>
      </c>
      <c r="S29" s="84" t="s">
        <v>274</v>
      </c>
      <c r="T29" s="84" t="s">
        <v>274</v>
      </c>
      <c r="U29" s="84" t="s">
        <v>261</v>
      </c>
      <c r="V29" s="84" t="s">
        <v>275</v>
      </c>
      <c r="W29" s="84">
        <v>0</v>
      </c>
      <c r="X29" s="38" t="s">
        <v>263</v>
      </c>
      <c r="Y29" s="84">
        <v>356736570</v>
      </c>
      <c r="Z29" s="38" t="s">
        <v>276</v>
      </c>
      <c r="AA29" s="108" t="s">
        <v>387</v>
      </c>
      <c r="AB29" s="84">
        <v>40000</v>
      </c>
      <c r="AC29" s="108"/>
      <c r="AD29" s="84">
        <v>50</v>
      </c>
      <c r="AE29" s="84" t="s">
        <v>388</v>
      </c>
      <c r="AF29" s="84" t="s">
        <v>267</v>
      </c>
      <c r="AG29" s="108" t="s">
        <v>268</v>
      </c>
      <c r="AH29" s="84" t="s">
        <v>269</v>
      </c>
      <c r="AI29" s="108" t="s">
        <v>389</v>
      </c>
      <c r="AJ29" s="84">
        <v>900</v>
      </c>
      <c r="AK29" s="84">
        <v>900</v>
      </c>
      <c r="AL29" s="108" t="s">
        <v>277</v>
      </c>
      <c r="AM29" s="84">
        <v>8697.48</v>
      </c>
      <c r="AN29" s="112">
        <v>2102.52</v>
      </c>
      <c r="AO29" s="112">
        <v>10800</v>
      </c>
      <c r="AP29" s="112">
        <v>31302.52</v>
      </c>
      <c r="AQ29" s="112">
        <v>3024.48</v>
      </c>
      <c r="AR29" s="112">
        <v>34327</v>
      </c>
      <c r="AS29" s="112">
        <v>31302.52</v>
      </c>
      <c r="AT29" s="112">
        <v>3024.48</v>
      </c>
      <c r="AU29" s="112">
        <v>34327</v>
      </c>
      <c r="AV29" s="84">
        <v>59</v>
      </c>
      <c r="AW29" s="84">
        <v>326</v>
      </c>
      <c r="AX29" s="84"/>
      <c r="AY29" s="108"/>
      <c r="AZ29" s="84"/>
      <c r="BA29" s="84"/>
      <c r="BB29" s="84"/>
      <c r="BC29" s="84"/>
      <c r="BD29" s="108"/>
      <c r="BE29" s="84">
        <v>0</v>
      </c>
      <c r="BF29" s="38" t="s">
        <v>274</v>
      </c>
      <c r="BG29" s="84" t="s">
        <v>278</v>
      </c>
      <c r="BH29" s="114" t="s">
        <v>438</v>
      </c>
      <c r="BI29" s="38" t="s">
        <v>110</v>
      </c>
      <c r="BJ29" s="85">
        <v>45850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440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204962</v>
      </c>
      <c r="J30" s="38" t="s">
        <v>254</v>
      </c>
      <c r="K30" s="84">
        <v>204962</v>
      </c>
      <c r="L30" s="84" t="s">
        <v>255</v>
      </c>
      <c r="M30" s="38" t="s">
        <v>256</v>
      </c>
      <c r="N30" s="84">
        <v>463101</v>
      </c>
      <c r="O30" s="84" t="s">
        <v>257</v>
      </c>
      <c r="P30" s="84">
        <v>717585</v>
      </c>
      <c r="Q30" s="38" t="s">
        <v>312</v>
      </c>
      <c r="R30" s="38" t="s">
        <v>386</v>
      </c>
      <c r="S30" s="84" t="s">
        <v>313</v>
      </c>
      <c r="T30" s="84" t="s">
        <v>313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356737363</v>
      </c>
      <c r="Z30" s="38" t="s">
        <v>314</v>
      </c>
      <c r="AA30" s="108" t="s">
        <v>387</v>
      </c>
      <c r="AB30" s="84">
        <v>25000</v>
      </c>
      <c r="AC30" s="108"/>
      <c r="AD30" s="84">
        <v>50</v>
      </c>
      <c r="AE30" s="84" t="s">
        <v>388</v>
      </c>
      <c r="AF30" s="84" t="s">
        <v>267</v>
      </c>
      <c r="AG30" s="108" t="s">
        <v>316</v>
      </c>
      <c r="AH30" s="84" t="s">
        <v>269</v>
      </c>
      <c r="AI30" s="108" t="s">
        <v>389</v>
      </c>
      <c r="AJ30" s="84">
        <v>560</v>
      </c>
      <c r="AK30" s="84">
        <v>560</v>
      </c>
      <c r="AL30" s="108" t="s">
        <v>318</v>
      </c>
      <c r="AM30" s="84">
        <v>3563.07</v>
      </c>
      <c r="AN30" s="112">
        <v>916.93</v>
      </c>
      <c r="AO30" s="112">
        <v>4480</v>
      </c>
      <c r="AP30" s="112">
        <v>21436.93</v>
      </c>
      <c r="AQ30" s="112">
        <v>2303.0700000000002</v>
      </c>
      <c r="AR30" s="112">
        <v>23740</v>
      </c>
      <c r="AS30" s="112">
        <v>21436.93</v>
      </c>
      <c r="AT30" s="112">
        <v>2303.0700000000002</v>
      </c>
      <c r="AU30" s="112">
        <v>23740</v>
      </c>
      <c r="AV30" s="84">
        <v>59</v>
      </c>
      <c r="AW30" s="84">
        <v>354</v>
      </c>
      <c r="AX30" s="84"/>
      <c r="AY30" s="108"/>
      <c r="AZ30" s="84"/>
      <c r="BA30" s="84"/>
      <c r="BB30" s="84"/>
      <c r="BC30" s="84"/>
      <c r="BD30" s="108"/>
      <c r="BE30" s="84">
        <v>0</v>
      </c>
      <c r="BF30" s="38" t="s">
        <v>313</v>
      </c>
      <c r="BG30" s="84" t="s">
        <v>319</v>
      </c>
      <c r="BH30" s="114" t="s">
        <v>438</v>
      </c>
      <c r="BI30" s="38" t="s">
        <v>110</v>
      </c>
      <c r="BJ30" s="85">
        <v>45850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440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204962</v>
      </c>
      <c r="J31" s="38" t="s">
        <v>254</v>
      </c>
      <c r="K31" s="84">
        <v>204962</v>
      </c>
      <c r="L31" s="84" t="s">
        <v>255</v>
      </c>
      <c r="M31" s="38" t="s">
        <v>256</v>
      </c>
      <c r="N31" s="84">
        <v>463101</v>
      </c>
      <c r="O31" s="84" t="s">
        <v>257</v>
      </c>
      <c r="P31" s="84">
        <v>713138</v>
      </c>
      <c r="Q31" s="38" t="s">
        <v>336</v>
      </c>
      <c r="R31" s="38" t="s">
        <v>259</v>
      </c>
      <c r="S31" s="84" t="s">
        <v>390</v>
      </c>
      <c r="T31" s="84" t="s">
        <v>390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358570993</v>
      </c>
      <c r="Z31" s="38" t="s">
        <v>391</v>
      </c>
      <c r="AA31" s="108" t="s">
        <v>392</v>
      </c>
      <c r="AB31" s="84">
        <v>30000</v>
      </c>
      <c r="AC31" s="108"/>
      <c r="AD31" s="84">
        <v>75</v>
      </c>
      <c r="AE31" s="84" t="s">
        <v>393</v>
      </c>
      <c r="AF31" s="84" t="s">
        <v>267</v>
      </c>
      <c r="AG31" s="108" t="s">
        <v>339</v>
      </c>
      <c r="AH31" s="84" t="s">
        <v>269</v>
      </c>
      <c r="AI31" s="108" t="s">
        <v>281</v>
      </c>
      <c r="AJ31" s="84">
        <v>480</v>
      </c>
      <c r="AK31" s="84">
        <v>480</v>
      </c>
      <c r="AL31" s="108" t="s">
        <v>394</v>
      </c>
      <c r="AM31" s="84">
        <v>976.55</v>
      </c>
      <c r="AN31" s="112">
        <v>463.45</v>
      </c>
      <c r="AO31" s="112">
        <v>1440</v>
      </c>
      <c r="AP31" s="112">
        <v>29023.45</v>
      </c>
      <c r="AQ31" s="112">
        <v>5267.55</v>
      </c>
      <c r="AR31" s="112">
        <v>34291</v>
      </c>
      <c r="AS31" s="112">
        <v>11400.59</v>
      </c>
      <c r="AT31" s="112">
        <v>3479.41</v>
      </c>
      <c r="AU31" s="112">
        <v>14880</v>
      </c>
      <c r="AV31" s="84">
        <v>34</v>
      </c>
      <c r="AW31" s="84">
        <v>214</v>
      </c>
      <c r="AX31" s="84"/>
      <c r="AY31" s="108"/>
      <c r="AZ31" s="84"/>
      <c r="BA31" s="84"/>
      <c r="BB31" s="84"/>
      <c r="BC31" s="84"/>
      <c r="BD31" s="108"/>
      <c r="BE31" s="84">
        <v>0</v>
      </c>
      <c r="BF31" s="38" t="s">
        <v>390</v>
      </c>
      <c r="BG31" s="84" t="s">
        <v>395</v>
      </c>
      <c r="BH31" s="114" t="s">
        <v>438</v>
      </c>
      <c r="BI31" s="38" t="s">
        <v>110</v>
      </c>
      <c r="BJ31" s="85">
        <v>45850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 t="s">
        <v>440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204962</v>
      </c>
      <c r="J32" s="38" t="s">
        <v>254</v>
      </c>
      <c r="K32" s="84">
        <v>204962</v>
      </c>
      <c r="L32" s="84" t="s">
        <v>255</v>
      </c>
      <c r="M32" s="38" t="s">
        <v>256</v>
      </c>
      <c r="N32" s="84">
        <v>463101</v>
      </c>
      <c r="O32" s="84" t="s">
        <v>257</v>
      </c>
      <c r="P32" s="84">
        <v>714921</v>
      </c>
      <c r="Q32" s="38" t="s">
        <v>258</v>
      </c>
      <c r="R32" s="38" t="s">
        <v>259</v>
      </c>
      <c r="S32" s="84" t="s">
        <v>396</v>
      </c>
      <c r="T32" s="84" t="s">
        <v>396</v>
      </c>
      <c r="U32" s="84" t="s">
        <v>397</v>
      </c>
      <c r="V32" s="84" t="s">
        <v>275</v>
      </c>
      <c r="W32" s="84">
        <v>0</v>
      </c>
      <c r="X32" s="38" t="s">
        <v>263</v>
      </c>
      <c r="Y32" s="84">
        <v>358570996</v>
      </c>
      <c r="Z32" s="38" t="s">
        <v>398</v>
      </c>
      <c r="AA32" s="108" t="s">
        <v>399</v>
      </c>
      <c r="AB32" s="84">
        <v>28000</v>
      </c>
      <c r="AC32" s="108"/>
      <c r="AD32" s="84">
        <v>75</v>
      </c>
      <c r="AE32" s="84" t="s">
        <v>393</v>
      </c>
      <c r="AF32" s="84" t="s">
        <v>267</v>
      </c>
      <c r="AG32" s="108" t="s">
        <v>268</v>
      </c>
      <c r="AH32" s="84" t="s">
        <v>269</v>
      </c>
      <c r="AI32" s="108" t="s">
        <v>400</v>
      </c>
      <c r="AJ32" s="84">
        <v>440</v>
      </c>
      <c r="AK32" s="84">
        <v>440</v>
      </c>
      <c r="AL32" s="108" t="s">
        <v>401</v>
      </c>
      <c r="AM32" s="84">
        <v>10832.46</v>
      </c>
      <c r="AN32" s="112">
        <v>3687.54</v>
      </c>
      <c r="AO32" s="112">
        <v>14520</v>
      </c>
      <c r="AP32" s="112">
        <v>17167.54</v>
      </c>
      <c r="AQ32" s="112">
        <v>1860.46</v>
      </c>
      <c r="AR32" s="112">
        <v>19028</v>
      </c>
      <c r="AS32" s="112">
        <v>0</v>
      </c>
      <c r="AT32" s="112">
        <v>0</v>
      </c>
      <c r="AU32" s="112">
        <v>0</v>
      </c>
      <c r="AV32" s="84">
        <v>33</v>
      </c>
      <c r="AW32" s="84" t="e">
        <v>#N/A</v>
      </c>
      <c r="AX32" s="84"/>
      <c r="AY32" s="108"/>
      <c r="AZ32" s="84"/>
      <c r="BA32" s="84"/>
      <c r="BB32" s="84"/>
      <c r="BC32" s="84"/>
      <c r="BD32" s="108"/>
      <c r="BE32" s="84">
        <v>0</v>
      </c>
      <c r="BF32" s="38" t="s">
        <v>396</v>
      </c>
      <c r="BG32" s="84" t="s">
        <v>402</v>
      </c>
      <c r="BH32" s="114" t="s">
        <v>438</v>
      </c>
      <c r="BI32" s="38" t="s">
        <v>110</v>
      </c>
      <c r="BJ32" s="85">
        <v>45850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>
        <v>0</v>
      </c>
      <c r="BQ32" s="117"/>
      <c r="BR32" s="118" t="s">
        <v>439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204962</v>
      </c>
      <c r="J33" s="38" t="s">
        <v>254</v>
      </c>
      <c r="K33" s="84">
        <v>204962</v>
      </c>
      <c r="L33" s="84" t="s">
        <v>255</v>
      </c>
      <c r="M33" s="38" t="s">
        <v>256</v>
      </c>
      <c r="N33" s="84">
        <v>463101</v>
      </c>
      <c r="O33" s="84" t="s">
        <v>257</v>
      </c>
      <c r="P33" s="84">
        <v>714924</v>
      </c>
      <c r="Q33" s="38" t="s">
        <v>273</v>
      </c>
      <c r="R33" s="38" t="s">
        <v>259</v>
      </c>
      <c r="S33" s="84" t="s">
        <v>403</v>
      </c>
      <c r="T33" s="84" t="s">
        <v>403</v>
      </c>
      <c r="U33" s="84" t="s">
        <v>261</v>
      </c>
      <c r="V33" s="84" t="s">
        <v>275</v>
      </c>
      <c r="W33" s="84">
        <v>0</v>
      </c>
      <c r="X33" s="38" t="s">
        <v>263</v>
      </c>
      <c r="Y33" s="84">
        <v>358570998</v>
      </c>
      <c r="Z33" s="38" t="s">
        <v>404</v>
      </c>
      <c r="AA33" s="108" t="s">
        <v>405</v>
      </c>
      <c r="AB33" s="84">
        <v>25000</v>
      </c>
      <c r="AC33" s="108"/>
      <c r="AD33" s="84">
        <v>75</v>
      </c>
      <c r="AE33" s="84" t="s">
        <v>393</v>
      </c>
      <c r="AF33" s="84" t="s">
        <v>267</v>
      </c>
      <c r="AG33" s="108" t="s">
        <v>268</v>
      </c>
      <c r="AH33" s="84" t="s">
        <v>269</v>
      </c>
      <c r="AI33" s="108" t="s">
        <v>281</v>
      </c>
      <c r="AJ33" s="84">
        <v>400</v>
      </c>
      <c r="AK33" s="84">
        <v>400</v>
      </c>
      <c r="AL33" s="108" t="s">
        <v>394</v>
      </c>
      <c r="AM33" s="84">
        <v>779.57</v>
      </c>
      <c r="AN33" s="112">
        <v>420.43</v>
      </c>
      <c r="AO33" s="112">
        <v>1200</v>
      </c>
      <c r="AP33" s="112">
        <v>24220.43</v>
      </c>
      <c r="AQ33" s="112">
        <v>4403.57</v>
      </c>
      <c r="AR33" s="112">
        <v>28624</v>
      </c>
      <c r="AS33" s="112">
        <v>9495.09</v>
      </c>
      <c r="AT33" s="112">
        <v>2904.91</v>
      </c>
      <c r="AU33" s="112">
        <v>12400</v>
      </c>
      <c r="AV33" s="84">
        <v>34</v>
      </c>
      <c r="AW33" s="84">
        <v>214</v>
      </c>
      <c r="AX33" s="84"/>
      <c r="AY33" s="108"/>
      <c r="AZ33" s="84"/>
      <c r="BA33" s="84"/>
      <c r="BB33" s="84"/>
      <c r="BC33" s="84"/>
      <c r="BD33" s="108"/>
      <c r="BE33" s="84">
        <v>0</v>
      </c>
      <c r="BF33" s="38" t="s">
        <v>403</v>
      </c>
      <c r="BG33" s="84" t="s">
        <v>406</v>
      </c>
      <c r="BH33" s="114" t="s">
        <v>438</v>
      </c>
      <c r="BI33" s="38" t="s">
        <v>110</v>
      </c>
      <c r="BJ33" s="85">
        <v>45850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440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204962</v>
      </c>
      <c r="J34" s="38" t="s">
        <v>254</v>
      </c>
      <c r="K34" s="84">
        <v>204962</v>
      </c>
      <c r="L34" s="84" t="s">
        <v>255</v>
      </c>
      <c r="M34" s="38" t="s">
        <v>256</v>
      </c>
      <c r="N34" s="84">
        <v>463101</v>
      </c>
      <c r="O34" s="84" t="s">
        <v>257</v>
      </c>
      <c r="P34" s="84">
        <v>722212</v>
      </c>
      <c r="Q34" s="38" t="s">
        <v>283</v>
      </c>
      <c r="R34" s="38" t="s">
        <v>259</v>
      </c>
      <c r="S34" s="84" t="s">
        <v>407</v>
      </c>
      <c r="T34" s="84" t="s">
        <v>407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358571003</v>
      </c>
      <c r="Z34" s="38" t="s">
        <v>383</v>
      </c>
      <c r="AA34" s="108" t="s">
        <v>408</v>
      </c>
      <c r="AB34" s="84">
        <v>25000</v>
      </c>
      <c r="AC34" s="108"/>
      <c r="AD34" s="84">
        <v>75</v>
      </c>
      <c r="AE34" s="84" t="s">
        <v>393</v>
      </c>
      <c r="AF34" s="84" t="s">
        <v>267</v>
      </c>
      <c r="AG34" s="108" t="s">
        <v>268</v>
      </c>
      <c r="AH34" s="84" t="s">
        <v>269</v>
      </c>
      <c r="AI34" s="108" t="s">
        <v>400</v>
      </c>
      <c r="AJ34" s="84">
        <v>400</v>
      </c>
      <c r="AK34" s="84">
        <v>400</v>
      </c>
      <c r="AL34" s="108" t="s">
        <v>409</v>
      </c>
      <c r="AM34" s="84">
        <v>512.91</v>
      </c>
      <c r="AN34" s="112">
        <v>287.08999999999997</v>
      </c>
      <c r="AO34" s="112">
        <v>800</v>
      </c>
      <c r="AP34" s="112">
        <v>24487.09</v>
      </c>
      <c r="AQ34" s="112">
        <v>4512.91</v>
      </c>
      <c r="AR34" s="112">
        <v>29000</v>
      </c>
      <c r="AS34" s="112">
        <v>9452.93</v>
      </c>
      <c r="AT34" s="112">
        <v>2947.07</v>
      </c>
      <c r="AU34" s="112">
        <v>12400</v>
      </c>
      <c r="AV34" s="84">
        <v>33</v>
      </c>
      <c r="AW34" s="84">
        <v>214</v>
      </c>
      <c r="AX34" s="84"/>
      <c r="AY34" s="108"/>
      <c r="AZ34" s="84"/>
      <c r="BA34" s="84"/>
      <c r="BB34" s="84"/>
      <c r="BC34" s="84"/>
      <c r="BD34" s="108"/>
      <c r="BE34" s="84">
        <v>0</v>
      </c>
      <c r="BF34" s="38" t="s">
        <v>407</v>
      </c>
      <c r="BG34" s="84" t="s">
        <v>410</v>
      </c>
      <c r="BH34" s="114" t="s">
        <v>438</v>
      </c>
      <c r="BI34" s="38" t="s">
        <v>110</v>
      </c>
      <c r="BJ34" s="85">
        <v>45850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440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204962</v>
      </c>
      <c r="J35" s="38" t="s">
        <v>254</v>
      </c>
      <c r="K35" s="84">
        <v>204962</v>
      </c>
      <c r="L35" s="84" t="s">
        <v>255</v>
      </c>
      <c r="M35" s="38" t="s">
        <v>256</v>
      </c>
      <c r="N35" s="84">
        <v>463101</v>
      </c>
      <c r="O35" s="84" t="s">
        <v>257</v>
      </c>
      <c r="P35" s="84">
        <v>722212</v>
      </c>
      <c r="Q35" s="38" t="s">
        <v>283</v>
      </c>
      <c r="R35" s="38" t="s">
        <v>259</v>
      </c>
      <c r="S35" s="84" t="s">
        <v>411</v>
      </c>
      <c r="T35" s="84" t="s">
        <v>411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358571004</v>
      </c>
      <c r="Z35" s="38" t="s">
        <v>412</v>
      </c>
      <c r="AA35" s="108" t="s">
        <v>413</v>
      </c>
      <c r="AB35" s="84">
        <v>23000</v>
      </c>
      <c r="AC35" s="108"/>
      <c r="AD35" s="84">
        <v>75</v>
      </c>
      <c r="AE35" s="84" t="s">
        <v>393</v>
      </c>
      <c r="AF35" s="84" t="s">
        <v>267</v>
      </c>
      <c r="AG35" s="108" t="s">
        <v>414</v>
      </c>
      <c r="AH35" s="84" t="s">
        <v>269</v>
      </c>
      <c r="AI35" s="108" t="s">
        <v>415</v>
      </c>
      <c r="AJ35" s="84">
        <v>370</v>
      </c>
      <c r="AK35" s="84">
        <v>370</v>
      </c>
      <c r="AL35" s="108" t="s">
        <v>416</v>
      </c>
      <c r="AM35" s="84">
        <v>3749.84</v>
      </c>
      <c r="AN35" s="112">
        <v>1430.16</v>
      </c>
      <c r="AO35" s="112">
        <v>5180</v>
      </c>
      <c r="AP35" s="112">
        <v>19250.16</v>
      </c>
      <c r="AQ35" s="112">
        <v>2911.84</v>
      </c>
      <c r="AR35" s="112">
        <v>22162</v>
      </c>
      <c r="AS35" s="112">
        <v>4920.8999999999996</v>
      </c>
      <c r="AT35" s="112">
        <v>1369.1</v>
      </c>
      <c r="AU35" s="112">
        <v>6290</v>
      </c>
      <c r="AV35" s="84">
        <v>31</v>
      </c>
      <c r="AW35" s="84">
        <v>116</v>
      </c>
      <c r="AX35" s="84"/>
      <c r="AY35" s="108"/>
      <c r="AZ35" s="84"/>
      <c r="BA35" s="84"/>
      <c r="BB35" s="84"/>
      <c r="BC35" s="84"/>
      <c r="BD35" s="108"/>
      <c r="BE35" s="84">
        <v>0</v>
      </c>
      <c r="BF35" s="38" t="s">
        <v>411</v>
      </c>
      <c r="BG35" s="84" t="s">
        <v>417</v>
      </c>
      <c r="BH35" s="114" t="s">
        <v>438</v>
      </c>
      <c r="BI35" s="38" t="s">
        <v>110</v>
      </c>
      <c r="BJ35" s="85">
        <v>45850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440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204962</v>
      </c>
      <c r="J36" s="38" t="s">
        <v>254</v>
      </c>
      <c r="K36" s="84">
        <v>204962</v>
      </c>
      <c r="L36" s="84" t="s">
        <v>255</v>
      </c>
      <c r="M36" s="38" t="s">
        <v>256</v>
      </c>
      <c r="N36" s="84">
        <v>463101</v>
      </c>
      <c r="O36" s="84" t="s">
        <v>257</v>
      </c>
      <c r="P36" s="84">
        <v>754305</v>
      </c>
      <c r="Q36" s="38" t="s">
        <v>363</v>
      </c>
      <c r="R36" s="38" t="s">
        <v>259</v>
      </c>
      <c r="S36" s="84" t="s">
        <v>418</v>
      </c>
      <c r="T36" s="84" t="s">
        <v>418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358571005</v>
      </c>
      <c r="Z36" s="38" t="s">
        <v>419</v>
      </c>
      <c r="AA36" s="108" t="s">
        <v>420</v>
      </c>
      <c r="AB36" s="84">
        <v>33000</v>
      </c>
      <c r="AC36" s="108"/>
      <c r="AD36" s="84">
        <v>75</v>
      </c>
      <c r="AE36" s="84" t="s">
        <v>393</v>
      </c>
      <c r="AF36" s="84" t="s">
        <v>267</v>
      </c>
      <c r="AG36" s="108" t="s">
        <v>367</v>
      </c>
      <c r="AH36" s="84" t="s">
        <v>269</v>
      </c>
      <c r="AI36" s="108" t="s">
        <v>281</v>
      </c>
      <c r="AJ36" s="84">
        <v>520</v>
      </c>
      <c r="AK36" s="84">
        <v>520</v>
      </c>
      <c r="AL36" s="108" t="s">
        <v>401</v>
      </c>
      <c r="AM36" s="84">
        <v>13215.78</v>
      </c>
      <c r="AN36" s="112">
        <v>4464.22</v>
      </c>
      <c r="AO36" s="112">
        <v>17680</v>
      </c>
      <c r="AP36" s="112">
        <v>19784.22</v>
      </c>
      <c r="AQ36" s="112">
        <v>2084.7800000000002</v>
      </c>
      <c r="AR36" s="112">
        <v>21869</v>
      </c>
      <c r="AS36" s="112">
        <v>0</v>
      </c>
      <c r="AT36" s="112">
        <v>0</v>
      </c>
      <c r="AU36" s="112">
        <v>0</v>
      </c>
      <c r="AV36" s="84">
        <v>34</v>
      </c>
      <c r="AW36" s="84" t="e">
        <v>#N/A</v>
      </c>
      <c r="AX36" s="84"/>
      <c r="AY36" s="108"/>
      <c r="AZ36" s="84"/>
      <c r="BA36" s="84"/>
      <c r="BB36" s="84"/>
      <c r="BC36" s="84"/>
      <c r="BD36" s="108"/>
      <c r="BE36" s="84">
        <v>0</v>
      </c>
      <c r="BF36" s="38" t="s">
        <v>418</v>
      </c>
      <c r="BG36" s="84" t="s">
        <v>421</v>
      </c>
      <c r="BH36" s="114" t="s">
        <v>438</v>
      </c>
      <c r="BI36" s="38" t="s">
        <v>110</v>
      </c>
      <c r="BJ36" s="85">
        <v>45850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>
        <v>0</v>
      </c>
      <c r="BQ36" s="117"/>
      <c r="BR36" s="118" t="s">
        <v>439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204962</v>
      </c>
      <c r="J37" s="38" t="s">
        <v>254</v>
      </c>
      <c r="K37" s="84">
        <v>204962</v>
      </c>
      <c r="L37" s="84" t="s">
        <v>255</v>
      </c>
      <c r="M37" s="38" t="s">
        <v>256</v>
      </c>
      <c r="N37" s="84">
        <v>463101</v>
      </c>
      <c r="O37" s="84" t="s">
        <v>257</v>
      </c>
      <c r="P37" s="84">
        <v>754305</v>
      </c>
      <c r="Q37" s="38" t="s">
        <v>363</v>
      </c>
      <c r="R37" s="38" t="s">
        <v>259</v>
      </c>
      <c r="S37" s="84" t="s">
        <v>422</v>
      </c>
      <c r="T37" s="84" t="s">
        <v>422</v>
      </c>
      <c r="U37" s="84" t="s">
        <v>261</v>
      </c>
      <c r="V37" s="84" t="s">
        <v>275</v>
      </c>
      <c r="W37" s="84">
        <v>0</v>
      </c>
      <c r="X37" s="38" t="s">
        <v>263</v>
      </c>
      <c r="Y37" s="84">
        <v>358571006</v>
      </c>
      <c r="Z37" s="38" t="s">
        <v>423</v>
      </c>
      <c r="AA37" s="108" t="s">
        <v>400</v>
      </c>
      <c r="AB37" s="84">
        <v>30000</v>
      </c>
      <c r="AC37" s="108"/>
      <c r="AD37" s="84">
        <v>75</v>
      </c>
      <c r="AE37" s="84" t="s">
        <v>393</v>
      </c>
      <c r="AF37" s="84" t="s">
        <v>267</v>
      </c>
      <c r="AG37" s="108" t="s">
        <v>367</v>
      </c>
      <c r="AH37" s="84" t="s">
        <v>269</v>
      </c>
      <c r="AI37" s="108" t="s">
        <v>424</v>
      </c>
      <c r="AJ37" s="84">
        <v>480</v>
      </c>
      <c r="AK37" s="84">
        <v>480</v>
      </c>
      <c r="AL37" s="108" t="s">
        <v>401</v>
      </c>
      <c r="AM37" s="84">
        <v>6328.33</v>
      </c>
      <c r="AN37" s="112">
        <v>2331.67</v>
      </c>
      <c r="AO37" s="112">
        <v>8660</v>
      </c>
      <c r="AP37" s="112">
        <v>23671.67</v>
      </c>
      <c r="AQ37" s="112">
        <v>3341.33</v>
      </c>
      <c r="AR37" s="112">
        <v>27013</v>
      </c>
      <c r="AS37" s="112">
        <v>5308.84</v>
      </c>
      <c r="AT37" s="112">
        <v>1391.16</v>
      </c>
      <c r="AU37" s="112">
        <v>6700</v>
      </c>
      <c r="AV37" s="84">
        <v>32</v>
      </c>
      <c r="AW37" s="84">
        <v>95</v>
      </c>
      <c r="AX37" s="84"/>
      <c r="AY37" s="108"/>
      <c r="AZ37" s="84"/>
      <c r="BA37" s="84"/>
      <c r="BB37" s="84"/>
      <c r="BC37" s="84"/>
      <c r="BD37" s="108"/>
      <c r="BE37" s="84">
        <v>0</v>
      </c>
      <c r="BF37" s="38" t="s">
        <v>422</v>
      </c>
      <c r="BG37" s="84" t="s">
        <v>425</v>
      </c>
      <c r="BH37" s="114" t="s">
        <v>438</v>
      </c>
      <c r="BI37" s="38" t="s">
        <v>110</v>
      </c>
      <c r="BJ37" s="85">
        <v>45850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440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204962</v>
      </c>
      <c r="J38" s="38" t="s">
        <v>254</v>
      </c>
      <c r="K38" s="84">
        <v>204962</v>
      </c>
      <c r="L38" s="84" t="s">
        <v>255</v>
      </c>
      <c r="M38" s="38" t="s">
        <v>256</v>
      </c>
      <c r="N38" s="84">
        <v>463101</v>
      </c>
      <c r="O38" s="84" t="s">
        <v>257</v>
      </c>
      <c r="P38" s="84">
        <v>722212</v>
      </c>
      <c r="Q38" s="38" t="s">
        <v>283</v>
      </c>
      <c r="R38" s="38" t="s">
        <v>259</v>
      </c>
      <c r="S38" s="84" t="s">
        <v>426</v>
      </c>
      <c r="T38" s="84" t="s">
        <v>426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358888050</v>
      </c>
      <c r="Z38" s="38" t="s">
        <v>427</v>
      </c>
      <c r="AA38" s="108" t="s">
        <v>413</v>
      </c>
      <c r="AB38" s="84">
        <v>23000</v>
      </c>
      <c r="AC38" s="108"/>
      <c r="AD38" s="84">
        <v>75</v>
      </c>
      <c r="AE38" s="84" t="s">
        <v>393</v>
      </c>
      <c r="AF38" s="84" t="s">
        <v>267</v>
      </c>
      <c r="AG38" s="108" t="s">
        <v>428</v>
      </c>
      <c r="AH38" s="84" t="s">
        <v>269</v>
      </c>
      <c r="AI38" s="108" t="s">
        <v>415</v>
      </c>
      <c r="AJ38" s="84">
        <v>370</v>
      </c>
      <c r="AK38" s="84">
        <v>370</v>
      </c>
      <c r="AL38" s="108" t="s">
        <v>429</v>
      </c>
      <c r="AM38" s="84">
        <v>6016.25</v>
      </c>
      <c r="AN38" s="112">
        <v>2123.75</v>
      </c>
      <c r="AO38" s="112">
        <v>8140</v>
      </c>
      <c r="AP38" s="112">
        <v>16983.75</v>
      </c>
      <c r="AQ38" s="112">
        <v>2218.25</v>
      </c>
      <c r="AR38" s="112">
        <v>19202</v>
      </c>
      <c r="AS38" s="112">
        <v>2654.49</v>
      </c>
      <c r="AT38" s="112">
        <v>675.51</v>
      </c>
      <c r="AU38" s="112">
        <v>3330</v>
      </c>
      <c r="AV38" s="84">
        <v>31</v>
      </c>
      <c r="AW38" s="84">
        <v>60</v>
      </c>
      <c r="AX38" s="84"/>
      <c r="AY38" s="108"/>
      <c r="AZ38" s="84"/>
      <c r="BA38" s="84"/>
      <c r="BB38" s="84"/>
      <c r="BC38" s="84"/>
      <c r="BD38" s="108"/>
      <c r="BE38" s="84">
        <v>0</v>
      </c>
      <c r="BF38" s="38" t="s">
        <v>426</v>
      </c>
      <c r="BG38" s="84" t="s">
        <v>430</v>
      </c>
      <c r="BH38" s="114" t="s">
        <v>438</v>
      </c>
      <c r="BI38" s="38" t="s">
        <v>110</v>
      </c>
      <c r="BJ38" s="85">
        <v>45850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440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204962</v>
      </c>
      <c r="J39" s="38" t="s">
        <v>254</v>
      </c>
      <c r="K39" s="84">
        <v>204962</v>
      </c>
      <c r="L39" s="84" t="s">
        <v>255</v>
      </c>
      <c r="M39" s="38" t="s">
        <v>256</v>
      </c>
      <c r="N39" s="84">
        <v>463101</v>
      </c>
      <c r="O39" s="84" t="s">
        <v>257</v>
      </c>
      <c r="P39" s="84">
        <v>754305</v>
      </c>
      <c r="Q39" s="38" t="s">
        <v>363</v>
      </c>
      <c r="R39" s="38" t="s">
        <v>259</v>
      </c>
      <c r="S39" s="84" t="s">
        <v>431</v>
      </c>
      <c r="T39" s="84" t="s">
        <v>431</v>
      </c>
      <c r="U39" s="84" t="s">
        <v>261</v>
      </c>
      <c r="V39" s="84" t="s">
        <v>275</v>
      </c>
      <c r="W39" s="84">
        <v>0</v>
      </c>
      <c r="X39" s="38" t="s">
        <v>263</v>
      </c>
      <c r="Y39" s="84">
        <v>358888052</v>
      </c>
      <c r="Z39" s="38" t="s">
        <v>432</v>
      </c>
      <c r="AA39" s="108" t="s">
        <v>400</v>
      </c>
      <c r="AB39" s="84">
        <v>24000</v>
      </c>
      <c r="AC39" s="108"/>
      <c r="AD39" s="84">
        <v>75</v>
      </c>
      <c r="AE39" s="84" t="s">
        <v>393</v>
      </c>
      <c r="AF39" s="84" t="s">
        <v>267</v>
      </c>
      <c r="AG39" s="108" t="s">
        <v>367</v>
      </c>
      <c r="AH39" s="84" t="s">
        <v>269</v>
      </c>
      <c r="AI39" s="108" t="s">
        <v>424</v>
      </c>
      <c r="AJ39" s="84">
        <v>380</v>
      </c>
      <c r="AK39" s="84">
        <v>380</v>
      </c>
      <c r="AL39" s="108" t="s">
        <v>401</v>
      </c>
      <c r="AM39" s="84">
        <v>9171.8700000000008</v>
      </c>
      <c r="AN39" s="112">
        <v>2988.13</v>
      </c>
      <c r="AO39" s="112">
        <v>12160</v>
      </c>
      <c r="AP39" s="112">
        <v>14828.13</v>
      </c>
      <c r="AQ39" s="112">
        <v>1609.87</v>
      </c>
      <c r="AR39" s="112">
        <v>16438</v>
      </c>
      <c r="AS39" s="112">
        <v>0</v>
      </c>
      <c r="AT39" s="112">
        <v>0</v>
      </c>
      <c r="AU39" s="112">
        <v>0</v>
      </c>
      <c r="AV39" s="84">
        <v>32</v>
      </c>
      <c r="AW39" s="84" t="e">
        <v>#N/A</v>
      </c>
      <c r="AX39" s="84"/>
      <c r="AY39" s="108"/>
      <c r="AZ39" s="84"/>
      <c r="BA39" s="84"/>
      <c r="BB39" s="84"/>
      <c r="BC39" s="84"/>
      <c r="BD39" s="108"/>
      <c r="BE39" s="84">
        <v>0</v>
      </c>
      <c r="BF39" s="38" t="s">
        <v>431</v>
      </c>
      <c r="BG39" s="84" t="s">
        <v>433</v>
      </c>
      <c r="BH39" s="114" t="s">
        <v>438</v>
      </c>
      <c r="BI39" s="38" t="s">
        <v>110</v>
      </c>
      <c r="BJ39" s="85">
        <v>45850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>
        <v>0</v>
      </c>
      <c r="BQ39" s="117"/>
      <c r="BR39" s="118" t="s">
        <v>439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204962</v>
      </c>
      <c r="J40" s="38" t="s">
        <v>254</v>
      </c>
      <c r="K40" s="84">
        <v>204962</v>
      </c>
      <c r="L40" s="84" t="s">
        <v>255</v>
      </c>
      <c r="M40" s="38" t="s">
        <v>256</v>
      </c>
      <c r="N40" s="84">
        <v>463101</v>
      </c>
      <c r="O40" s="84" t="s">
        <v>257</v>
      </c>
      <c r="P40" s="84">
        <v>763900</v>
      </c>
      <c r="Q40" s="38" t="s">
        <v>370</v>
      </c>
      <c r="R40" s="38" t="s">
        <v>259</v>
      </c>
      <c r="S40" s="84" t="s">
        <v>434</v>
      </c>
      <c r="T40" s="84" t="s">
        <v>434</v>
      </c>
      <c r="U40" s="84" t="s">
        <v>261</v>
      </c>
      <c r="V40" s="84" t="s">
        <v>262</v>
      </c>
      <c r="W40" s="84">
        <v>0</v>
      </c>
      <c r="X40" s="38" t="s">
        <v>435</v>
      </c>
      <c r="Y40" s="84">
        <v>358888053</v>
      </c>
      <c r="Z40" s="38" t="s">
        <v>436</v>
      </c>
      <c r="AA40" s="108" t="s">
        <v>400</v>
      </c>
      <c r="AB40" s="84">
        <v>30000</v>
      </c>
      <c r="AC40" s="108"/>
      <c r="AD40" s="84">
        <v>75</v>
      </c>
      <c r="AE40" s="84" t="s">
        <v>393</v>
      </c>
      <c r="AF40" s="84" t="s">
        <v>267</v>
      </c>
      <c r="AG40" s="108" t="s">
        <v>374</v>
      </c>
      <c r="AH40" s="84" t="s">
        <v>269</v>
      </c>
      <c r="AI40" s="108" t="s">
        <v>424</v>
      </c>
      <c r="AJ40" s="84">
        <v>480</v>
      </c>
      <c r="AK40" s="84">
        <v>480</v>
      </c>
      <c r="AL40" s="108" t="s">
        <v>401</v>
      </c>
      <c r="AM40" s="84">
        <v>11637.17</v>
      </c>
      <c r="AN40" s="112">
        <v>3722.83</v>
      </c>
      <c r="AO40" s="112">
        <v>15360</v>
      </c>
      <c r="AP40" s="112">
        <v>18362.830000000002</v>
      </c>
      <c r="AQ40" s="112">
        <v>1950.17</v>
      </c>
      <c r="AR40" s="112">
        <v>20313</v>
      </c>
      <c r="AS40" s="112">
        <v>0</v>
      </c>
      <c r="AT40" s="112">
        <v>0</v>
      </c>
      <c r="AU40" s="112">
        <v>0</v>
      </c>
      <c r="AV40" s="84">
        <v>32</v>
      </c>
      <c r="AW40" s="84" t="e">
        <v>#N/A</v>
      </c>
      <c r="AX40" s="84"/>
      <c r="AY40" s="108"/>
      <c r="AZ40" s="84"/>
      <c r="BA40" s="84"/>
      <c r="BB40" s="84"/>
      <c r="BC40" s="84"/>
      <c r="BD40" s="108"/>
      <c r="BE40" s="84">
        <v>0</v>
      </c>
      <c r="BF40" s="38" t="s">
        <v>434</v>
      </c>
      <c r="BG40" s="84" t="s">
        <v>437</v>
      </c>
      <c r="BH40" s="114" t="s">
        <v>438</v>
      </c>
      <c r="BI40" s="38" t="s">
        <v>110</v>
      </c>
      <c r="BJ40" s="85">
        <v>45850</v>
      </c>
      <c r="BK40" s="84"/>
      <c r="BL40" s="38" t="s">
        <v>114</v>
      </c>
      <c r="BM40" s="115" t="s">
        <v>119</v>
      </c>
      <c r="BN40" s="116" t="s">
        <v>200</v>
      </c>
      <c r="BO40" s="84" t="s">
        <v>245</v>
      </c>
      <c r="BP40" s="84">
        <v>21933</v>
      </c>
      <c r="BQ40" s="117" t="s">
        <v>202</v>
      </c>
      <c r="BR40" s="118" t="s">
        <v>444</v>
      </c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2025-07-15T06:25:57Z</dcterms:modified>
</cp:coreProperties>
</file>