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vishalkumar_singh_spandanasphoorty_com/Documents/Desktop/Drive data/Desktop Data/Extra new data'25/July'25/CLV report/Motipur CSS data/"/>
    </mc:Choice>
  </mc:AlternateContent>
  <xr:revisionPtr revIDLastSave="23" documentId="8_{C68C0DB9-0827-410B-ADAB-AC4F51C86EA6}" xr6:coauthVersionLast="47" xr6:coauthVersionMax="47" xr10:uidLastSave="{8C6BB05D-AE01-4C47-B8F3-BF71C042A109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<sst xmlns="http://schemas.openxmlformats.org/spreadsheetml/2006/main" count="350" uniqueCount="302">
  <si>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</si>
  <si>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</si>
  <si>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</si>
  <si>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</si>
  <si>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</si>
  <si>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</si>
  <si>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</si>
  <si>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</si>
  <si>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</si>
  <si>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</si>
  <si>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</si>
  <si>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</si>
  <si>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</si>
  <si>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</si>
  <si>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</si>
  <si>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</si>
  <si>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</si>
  <si>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</si>
  <si>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</si>
  <si>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</si>
  <si>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</si>
  <si>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</si>
  <si>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</si>
  <si>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</si>
  <si>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</si>
  <si>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</si>
  <si>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</si>
  <si>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</si>
  <si>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</si>
  <si>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</si>
  <si>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</si>
  <si>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</si>
  <si>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</si>
  <si>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</si>
  <si>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</si>
  <si>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</si>
  <si>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</si>
  <si>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</si>
  <si>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</si>
  <si>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</si>
  <si>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</si>
  <si>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</si>
  <si>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</si>
  <si>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</si>
  <si>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</si>
  <si>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</si>
  <si>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</si>
  <si>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</si>
  <si>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</si>
  <si>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</si>
  <si>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</si>
  <si>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</si>
  <si>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</si>
  <si>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</si>
  <si>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</si>
  <si>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</si>
  <si>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</si>
  <si>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</si>
  <si>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</si>
  <si>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</si>
  <si>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</si>
  <si>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</si>
  <si>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</si>
  <si>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</si>
  <si>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</si>
  <si>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</si>
  <si>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</si>
  <si>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</si>
  <si>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</si>
  <si>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</si>
  <si>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</si>
  <si>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</si>
  <si>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</si>
  <si>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</si>
  <si>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</si>
  <si>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</si>
  <si>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</si>
  <si>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</si>
  <si>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</si>
  <si>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</si>
  <si>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</si>
  <si>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</si>
  <si>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</si>
  <si>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</si>
  <si>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</si>
  <si>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</si>
  <si>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</si>
  <si>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</si>
  <si>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</si>
  <si>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</si>
  <si>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</si>
  <si>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</si>
  <si>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</si>
  <si>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</si>
  <si>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</si>
  <si>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</si>
  <si>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</si>
  <si>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</si>
  <si>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</si>
  <si>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</si>
  <si>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</si>
  <si>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</si>
  <si>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</si>
  <si>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</si>
  <si>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</si>
  <si>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</si>
  <si>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</si>
  <si>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</si>
  <si>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</si>
  <si>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</si>
  <si>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</si>
  <si>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</si>
  <si>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</si>
  <si>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</si>
  <si>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</si>
  <si>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</si>
  <si>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</si>
  <si>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</si>
  <si>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</si>
  <si>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</si>
  <si>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</si>
  <si>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</si>
  <si>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</si>
  <si>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</si>
  <si>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</si>
  <si>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</si>
  <si>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</si>
  <si>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</si>
  <si>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</si>
  <si>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</si>
  <si>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</si>
  <si>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</si>
  <si>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</si>
  <si>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</si>
  <si>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</si>
  <si>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</si>
  <si>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</si>
  <si>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</si>
  <si>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</si>
  <si>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</si>
  <si>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</si>
  <si>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</si>
  <si>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</si>
  <si>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</si>
  <si>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</si>
  <si>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</si>
  <si>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</si>
  <si>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</si>
  <si>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</si>
  <si>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</si>
  <si>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</si>
  <si>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</si>
  <si>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</si>
  <si>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</si>
  <si>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</si>
  <si>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</si>
  <si>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</si>
  <si>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</si>
  <si>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</si>
  <si>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</si>
  <si>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</si>
  <si>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</si>
  <si>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</si>
  <si>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</si>
  <si>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</si>
  <si>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</si>
  <si>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</si>
  <si>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</si>
  <si>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</si>
  <si>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</si>
  <si>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</si>
  <si>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</si>
  <si>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</si>
  <si>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</si>
  <si>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</si>
  <si>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</si>
  <si>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</si>
  <si>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</si>
  <si>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</si>
  <si>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</si>
  <si>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</si>
  <si>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</si>
  <si>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</si>
  <si>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</si>
  <si>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</si>
  <si>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</si>
  <si>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</si>
  <si>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</si>
  <si>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</si>
  <si>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</si>
  <si>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</si>
  <si>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</si>
  <si>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</si>
  <si>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</si>
  <si>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</si>
  <si>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</si>
  <si>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</si>
  <si>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</si>
  <si>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</si>
  <si>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</si>
  <si>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</si>
  <si>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</si>
  <si>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</si>
  <si>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</si>
  <si>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</si>
  <si>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</si>
  <si>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</si>
  <si>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</si>
  <si>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</si>
  <si>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</si>
  <si>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</si>
  <si>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</si>
  <si>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</si>
  <si>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</si>
  <si>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</si>
  <si>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</si>
  <si>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</si>
  <si>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</si>
  <si>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</si>
  <si>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</si>
  <si>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</si>
  <si>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</si>
  <si>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</si>
  <si>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</si>
  <si>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</si>
  <si>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</si>
  <si>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</si>
  <si>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</si>
  <si>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</si>
  <si>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</si>
  <si>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</si>
  <si>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</si>
  <si>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</si>
  <si>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</si>
  <si>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</si>
  <si>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</si>
  <si>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</si>
  <si>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</si>
  <si>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</si>
  <si>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</si>
  <si>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</si>
  <si>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</si>
  <si>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</si>
  <si>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</si>
  <si>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</si>
  <si>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</si>
  <si>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</si>
  <si>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Dual Staff</t>
  </si>
  <si>
    <t>Available &amp; Updated</t>
  </si>
  <si>
    <t>CSS</t>
  </si>
  <si>
    <t>Aditya Kumar/SF0092055</t>
  </si>
  <si>
    <t>Alok Kumar Raju/SF0091403</t>
  </si>
  <si>
    <t>BH3962</t>
  </si>
  <si>
    <t>Motipur-2</t>
  </si>
  <si>
    <t>Motipur</t>
  </si>
  <si>
    <t>Muzaffarpur</t>
  </si>
  <si>
    <t>Bihar-1</t>
  </si>
  <si>
    <t>G1</t>
  </si>
  <si>
    <t>Kumar Jitendra</t>
  </si>
  <si>
    <t>SF0062657</t>
  </si>
  <si>
    <t>Branch Manager</t>
  </si>
  <si>
    <t>G2</t>
  </si>
  <si>
    <t>Brajesh Kumar</t>
  </si>
  <si>
    <t>SF0096471</t>
  </si>
  <si>
    <t>Branch Quality Manager</t>
  </si>
  <si>
    <t>North</t>
  </si>
  <si>
    <t>Sitamarhi</t>
  </si>
  <si>
    <t>Kamalpur</t>
  </si>
  <si>
    <t>SF0076174</t>
  </si>
  <si>
    <t>Kundan Kumar</t>
  </si>
  <si>
    <t>726123 C4</t>
  </si>
  <si>
    <t>726123 C4 G2</t>
  </si>
  <si>
    <t>Chetana</t>
  </si>
  <si>
    <t>SSF4137229</t>
  </si>
  <si>
    <t>OBC</t>
  </si>
  <si>
    <t>MUSLIM</t>
  </si>
  <si>
    <t>Baby Care Center</t>
  </si>
  <si>
    <t>SAIMUN NESA</t>
  </si>
  <si>
    <t>14-Jul-2023</t>
  </si>
  <si>
    <t>08</t>
  </si>
  <si>
    <t>1</t>
  </si>
  <si>
    <t>1 Yrs</t>
  </si>
  <si>
    <t>14 Jul 2023</t>
  </si>
  <si>
    <t>&lt;= 2 Years</t>
  </si>
  <si>
    <t>08-Sep-2023</t>
  </si>
  <si>
    <t>08-Jun-2025</t>
  </si>
  <si>
    <t>Open</t>
  </si>
  <si>
    <t/>
  </si>
  <si>
    <t>7488144822</t>
  </si>
  <si>
    <t>Pradeep Kumar Singh/SF0074918</t>
  </si>
  <si>
    <t>Manoj Kumar/SF0072425</t>
  </si>
  <si>
    <t>Vidhya Bhushan Dubey/SF0024851</t>
  </si>
  <si>
    <t>Borrower's husband paid an amount of rs.2240/- through UPI to LO Shrvan Kumar/SF0071039 on date 08-03-25 but did not post that amount in fimo.</t>
  </si>
  <si>
    <t>Shravan Kumar</t>
  </si>
  <si>
    <t>SF0071039</t>
  </si>
  <si>
    <t>LO</t>
  </si>
  <si>
    <t>Complaint Not Lodged</t>
  </si>
  <si>
    <t>Borrower's husband paid an amount of rs.2240/- through UPI to LO Shravan Kumar/SF0071039 on date 08-03-25 but did not post that amount in fimo.</t>
  </si>
  <si>
    <t>Terminated</t>
  </si>
  <si>
    <t>Completed-Report Submitted</t>
  </si>
  <si>
    <t>Complaint raised to css that borrower paid emi but still showing od. Post verification it observed that an amount of rs.2240/- paid to LO Shravan Kumar/SF0071039 through UPI but he did not post her emi in fimo. The final fraud amount need to be recovered is.2240/-.</t>
  </si>
  <si>
    <t>FN25-26-01358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</si>
</sst>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F5" sqref="F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BH3962</v>
      </c>
      <c r="D5" s="63" t="str">
        <f>IF('Physical Cash at Safe'!D28="Yes", 'Physical Cash at Safe'!A4, 'Borrower Wise Details'!C5)</f>
        <v>Motipur-2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Muzaffarpur</v>
      </c>
      <c r="G5" s="61">
        <v>45834</v>
      </c>
      <c r="H5" s="107" t="s">
        <v>249</v>
      </c>
      <c r="I5" s="61">
        <v>45850</v>
      </c>
      <c r="J5" s="74" t="str">
        <f>IF('Physical Cash at Safe'!D28="Yes",'Physical Cash at Safe'!E28,IF('Borrower Wise Details'!D5&lt;&gt;"",'Borrower Wise Details'!D5,""))</f>
        <v>FN25-26-01358</v>
      </c>
      <c r="K5" s="81">
        <v>1</v>
      </c>
      <c r="L5" s="82">
        <v>2240</v>
      </c>
      <c r="M5" s="82">
        <v>0</v>
      </c>
      <c r="N5" s="82" t="s">
        <v>290</v>
      </c>
      <c r="O5" s="82" t="s">
        <v>250</v>
      </c>
      <c r="P5" s="82" t="s">
        <v>291</v>
      </c>
      <c r="Q5" s="82" t="s">
        <v>251</v>
      </c>
      <c r="R5" s="75" t="str">
        <f>IF('Physical Cash at Safe'!$D$28="Yes", 'Physical Cash at Safe'!$A$28, IF('Borrower Wise Details'!F5&lt;&gt;"", 'Borrower Wise Details'!F5, ""))</f>
        <v>Shravan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SF0071039</v>
      </c>
      <c r="U5" s="77" t="s">
        <v>298</v>
      </c>
      <c r="V5" s="61">
        <v>45724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299</v>
      </c>
      <c r="Z5" s="61">
        <v>45850</v>
      </c>
      <c r="AA5" s="61">
        <v>45850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45850</v>
      </c>
      <c r="AH5" s="70" t="s">
        <v>300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4" sqref="B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BH3962</v>
      </c>
      <c r="C5" s="50" t="str">
        <f>IF('Fraud Investigation Report'!D5="", "", 'Fraud Investigation Report'!D5)</f>
        <v>Motipur-2</v>
      </c>
      <c r="D5" s="68" t="str">
        <f>IF(OR('Fraud Investigation Report'!R5="", 'Fraud Investigation Report'!R5=0), "", 'Fraud Investigation Report'!R5)</f>
        <v>Shravan Kumar</v>
      </c>
      <c r="E5" s="68" t="str">
        <f>IF(OR('Fraud Investigation Report'!T5="", 'Fraud Investigation Report'!T5=0), "", 'Fraud Investigation Report'!T5)</f>
        <v>SF0071039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FN25-26-01358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 t="s">
        <v>296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22" sqref="C22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253</v>
      </c>
      <c r="C4" s="41" t="s">
        <v>254</v>
      </c>
      <c r="D4" s="41" t="s">
        <v>255</v>
      </c>
      <c r="E4" s="41" t="s">
        <v>255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256</v>
      </c>
      <c r="B6" s="18">
        <v>45850</v>
      </c>
      <c r="C6" s="18">
        <v>45849</v>
      </c>
      <c r="D6" s="18">
        <v>45850</v>
      </c>
      <c r="E6" s="19">
        <v>0.51041666666666663</v>
      </c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56</v>
      </c>
      <c r="C11" s="23">
        <f>B11*A11</f>
        <v>28000</v>
      </c>
      <c r="D11" s="25">
        <v>56</v>
      </c>
      <c r="E11" s="23">
        <f t="shared" ref="E11:E17" si="0">D11*A11</f>
        <v>28000</v>
      </c>
    </row>
    <row r="12" spans="1:5" ht="14.4" x14ac:dyDescent="0.3">
      <c r="A12" s="24">
        <v>200</v>
      </c>
      <c r="B12" s="25">
        <v>4</v>
      </c>
      <c r="C12" s="23">
        <f>B12*A12</f>
        <v>800</v>
      </c>
      <c r="D12" s="25">
        <v>4</v>
      </c>
      <c r="E12" s="23">
        <f t="shared" si="0"/>
        <v>800</v>
      </c>
    </row>
    <row r="13" spans="1:5" ht="14.4" x14ac:dyDescent="0.3">
      <c r="A13" s="24">
        <v>100</v>
      </c>
      <c r="B13" s="25">
        <v>47</v>
      </c>
      <c r="C13" s="23">
        <f t="shared" ref="C13:C17" si="1">B13*A13</f>
        <v>4700</v>
      </c>
      <c r="D13" s="25">
        <v>47</v>
      </c>
      <c r="E13" s="23">
        <f t="shared" si="0"/>
        <v>4700</v>
      </c>
    </row>
    <row r="14" spans="1:5" ht="14.4" x14ac:dyDescent="0.3">
      <c r="A14" s="24">
        <v>50</v>
      </c>
      <c r="B14" s="25">
        <v>14</v>
      </c>
      <c r="C14" s="23">
        <f t="shared" si="1"/>
        <v>700</v>
      </c>
      <c r="D14" s="25">
        <v>14</v>
      </c>
      <c r="E14" s="23">
        <f t="shared" si="0"/>
        <v>700</v>
      </c>
    </row>
    <row r="15" spans="1:5" ht="14.4" x14ac:dyDescent="0.3">
      <c r="A15" s="24">
        <v>20</v>
      </c>
      <c r="B15" s="25">
        <v>6</v>
      </c>
      <c r="C15" s="23">
        <f t="shared" si="1"/>
        <v>120</v>
      </c>
      <c r="D15" s="25">
        <v>6</v>
      </c>
      <c r="E15" s="23">
        <f t="shared" si="0"/>
        <v>120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45</v>
      </c>
      <c r="C18" s="23">
        <f>B18</f>
        <v>45</v>
      </c>
      <c r="D18" s="27">
        <v>45</v>
      </c>
      <c r="E18" s="28">
        <f>D18</f>
        <v>45</v>
      </c>
    </row>
    <row r="19" spans="1:5" ht="14.4" x14ac:dyDescent="0.3">
      <c r="A19" s="29"/>
      <c r="B19" s="30" t="s">
        <v>76</v>
      </c>
      <c r="C19" s="31">
        <f>SUM(C10:C18)</f>
        <v>34365</v>
      </c>
      <c r="D19" s="30" t="s">
        <v>76</v>
      </c>
      <c r="E19" s="31">
        <f>SUM(E10:E18)</f>
        <v>34365</v>
      </c>
    </row>
    <row r="20" spans="1:5" ht="30" customHeight="1" x14ac:dyDescent="0.3">
      <c r="A20" s="145" t="s">
        <v>97</v>
      </c>
      <c r="B20" s="146"/>
      <c r="C20" s="32">
        <v>34365</v>
      </c>
      <c r="D20" s="33" t="s">
        <v>91</v>
      </c>
      <c r="E20" s="34">
        <v>0</v>
      </c>
    </row>
    <row r="21" spans="1:5" ht="30" customHeight="1" x14ac:dyDescent="0.3">
      <c r="A21" s="147" t="s">
        <v>88</v>
      </c>
      <c r="B21" s="148"/>
      <c r="C21" s="34">
        <v>0</v>
      </c>
      <c r="D21" s="33" t="s">
        <v>89</v>
      </c>
      <c r="E21" s="34">
        <v>0</v>
      </c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189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7" t="s">
        <v>218</v>
      </c>
      <c r="E29" s="158"/>
    </row>
    <row r="30" spans="1:5" ht="40.049999999999997" customHeight="1" x14ac:dyDescent="0.3">
      <c r="A30" s="127"/>
      <c r="B30" s="127"/>
      <c r="C30" s="128">
        <f>A30-B30</f>
        <v>0</v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219</v>
      </c>
      <c r="B32" s="38" t="s">
        <v>247</v>
      </c>
      <c r="C32" s="37" t="s">
        <v>82</v>
      </c>
      <c r="D32" s="155" t="s">
        <v>248</v>
      </c>
      <c r="E32" s="156"/>
    </row>
    <row r="33" spans="1:5" ht="18" customHeight="1" x14ac:dyDescent="0.3">
      <c r="A33" s="37" t="s">
        <v>83</v>
      </c>
      <c r="B33" s="106" t="s">
        <v>257</v>
      </c>
      <c r="C33" s="39" t="s">
        <v>84</v>
      </c>
      <c r="D33" s="149" t="s">
        <v>261</v>
      </c>
      <c r="E33" s="150"/>
    </row>
    <row r="34" spans="1:5" ht="27.6" x14ac:dyDescent="0.3">
      <c r="A34" s="39" t="s">
        <v>220</v>
      </c>
      <c r="B34" s="38" t="s">
        <v>258</v>
      </c>
      <c r="C34" s="39" t="s">
        <v>221</v>
      </c>
      <c r="D34" s="151" t="s">
        <v>262</v>
      </c>
      <c r="E34" s="152"/>
    </row>
    <row r="35" spans="1:5" ht="27.6" x14ac:dyDescent="0.3">
      <c r="A35" s="39" t="s">
        <v>222</v>
      </c>
      <c r="B35" s="38" t="s">
        <v>259</v>
      </c>
      <c r="C35" s="39" t="s">
        <v>224</v>
      </c>
      <c r="D35" s="151" t="s">
        <v>263</v>
      </c>
      <c r="E35" s="152"/>
    </row>
    <row r="36" spans="1:5" ht="25.5" customHeight="1" x14ac:dyDescent="0.3">
      <c r="A36" s="39" t="s">
        <v>223</v>
      </c>
      <c r="B36" s="38" t="s">
        <v>260</v>
      </c>
      <c r="C36" s="39" t="s">
        <v>225</v>
      </c>
      <c r="D36" s="153" t="s">
        <v>264</v>
      </c>
      <c r="E36" s="153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110" zoomScaleNormal="110" workbookViewId="0">
      <selection activeCell="W5" sqref="W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BH3962</v>
      </c>
      <c r="C5" s="119" t="str">
        <f>IF('Loan Outstanding Report'!$H$5="", "", 'Loan Outstanding Report'!$H$5)</f>
        <v>Motipur-2</v>
      </c>
      <c r="D5" s="41" t="s">
        <v>301</v>
      </c>
      <c r="E5" s="65">
        <v>45850</v>
      </c>
      <c r="F5" s="38" t="s">
        <v>293</v>
      </c>
      <c r="G5" s="49" t="s">
        <v>294</v>
      </c>
      <c r="H5" s="49" t="s">
        <v>295</v>
      </c>
      <c r="I5" s="120" t="s">
        <v>270</v>
      </c>
      <c r="J5" s="120" t="s">
        <v>273</v>
      </c>
      <c r="K5" s="120" t="s">
        <v>277</v>
      </c>
      <c r="L5" s="11">
        <v>352148446</v>
      </c>
      <c r="M5" s="65" t="s">
        <v>278</v>
      </c>
      <c r="N5" s="124">
        <v>42000</v>
      </c>
      <c r="O5" s="124">
        <v>2240</v>
      </c>
      <c r="P5" s="121" t="s">
        <v>139</v>
      </c>
      <c r="Q5" s="80">
        <v>45724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 t="s">
        <v>292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BR5" sqref="BR5"/>
    </sheetView>
  </sheetViews>
  <sheetFormatPr defaultColWidth="0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29">
        <v>45850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9">
        <v>45850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30">
        <v>0.50694444444444442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265</v>
      </c>
      <c r="C5" s="38" t="s">
        <v>256</v>
      </c>
      <c r="D5" s="38" t="s">
        <v>255</v>
      </c>
      <c r="E5" s="38" t="s">
        <v>266</v>
      </c>
      <c r="F5" s="38" t="s">
        <v>254</v>
      </c>
      <c r="G5" s="84" t="s">
        <v>252</v>
      </c>
      <c r="H5" s="38" t="s">
        <v>253</v>
      </c>
      <c r="I5" s="84">
        <v>23776</v>
      </c>
      <c r="J5" s="38" t="s">
        <v>267</v>
      </c>
      <c r="K5" s="84">
        <v>23776</v>
      </c>
      <c r="L5" s="84" t="s">
        <v>268</v>
      </c>
      <c r="M5" s="38" t="s">
        <v>269</v>
      </c>
      <c r="N5" s="84">
        <v>328971</v>
      </c>
      <c r="O5" s="84" t="s">
        <v>270</v>
      </c>
      <c r="P5" s="84">
        <v>626459</v>
      </c>
      <c r="Q5" s="38" t="s">
        <v>271</v>
      </c>
      <c r="R5" s="38" t="s">
        <v>272</v>
      </c>
      <c r="S5" s="84" t="s">
        <v>273</v>
      </c>
      <c r="T5" s="84" t="s">
        <v>273</v>
      </c>
      <c r="U5" s="84" t="s">
        <v>274</v>
      </c>
      <c r="V5" s="84" t="s">
        <v>275</v>
      </c>
      <c r="W5" s="84">
        <v>541</v>
      </c>
      <c r="X5" s="38" t="s">
        <v>276</v>
      </c>
      <c r="Y5" s="84">
        <v>352148446</v>
      </c>
      <c r="Z5" s="38" t="s">
        <v>277</v>
      </c>
      <c r="AA5" s="108" t="s">
        <v>278</v>
      </c>
      <c r="AB5" s="84">
        <v>42000</v>
      </c>
      <c r="AC5" s="108" t="s">
        <v>279</v>
      </c>
      <c r="AD5" s="84">
        <v>24</v>
      </c>
      <c r="AE5" s="84" t="s">
        <v>280</v>
      </c>
      <c r="AF5" s="84" t="s">
        <v>281</v>
      </c>
      <c r="AG5" s="108" t="s">
        <v>282</v>
      </c>
      <c r="AH5" s="84" t="s">
        <v>283</v>
      </c>
      <c r="AI5" s="108" t="s">
        <v>284</v>
      </c>
      <c r="AJ5" s="84">
        <v>2240</v>
      </c>
      <c r="AK5" s="84">
        <v>2240</v>
      </c>
      <c r="AL5" s="108" t="s">
        <v>285</v>
      </c>
      <c r="AM5" s="84">
        <v>34383.42</v>
      </c>
      <c r="AN5" s="112">
        <v>12656.58</v>
      </c>
      <c r="AO5" s="112">
        <v>47040</v>
      </c>
      <c r="AP5" s="112">
        <v>7616.58</v>
      </c>
      <c r="AQ5" s="112">
        <v>348.42</v>
      </c>
      <c r="AR5" s="112">
        <v>7965</v>
      </c>
      <c r="AS5" s="112">
        <v>2078.2800000000002</v>
      </c>
      <c r="AT5" s="112">
        <v>161.72</v>
      </c>
      <c r="AU5" s="112">
        <v>2240</v>
      </c>
      <c r="AV5" s="84">
        <v>22</v>
      </c>
      <c r="AW5" s="84"/>
      <c r="AX5" s="84"/>
      <c r="AY5" s="108"/>
      <c r="AZ5" s="84"/>
      <c r="BA5" s="84"/>
      <c r="BB5" s="84" t="s">
        <v>286</v>
      </c>
      <c r="BC5" s="84" t="s">
        <v>287</v>
      </c>
      <c r="BD5" s="108"/>
      <c r="BE5" s="84">
        <v>0</v>
      </c>
      <c r="BF5" s="38" t="s">
        <v>273</v>
      </c>
      <c r="BG5" s="84" t="s">
        <v>288</v>
      </c>
      <c r="BH5" s="114" t="s">
        <v>289</v>
      </c>
      <c r="BI5" s="38" t="s">
        <v>110</v>
      </c>
      <c r="BJ5" s="85">
        <v>45850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2240</v>
      </c>
      <c r="BQ5" s="117" t="s">
        <v>202</v>
      </c>
      <c r="BR5" s="118" t="s">
        <v>297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Vishalkumar Singh</cp:lastModifiedBy>
  <cp:lastPrinted>2025-05-06T06:37:39Z</cp:lastPrinted>
  <dcterms:created xsi:type="dcterms:W3CDTF">2023-04-07T11:05:50Z</dcterms:created>
  <dcterms:modified xsi:type="dcterms:W3CDTF">2025-07-12T06:58:42Z</dcterms:modified>
</cp:coreProperties>
</file>