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39868\Downloads\"/>
    </mc:Choice>
  </mc:AlternateContent>
  <xr:revisionPtr revIDLastSave="0" documentId="13_ncr:1_{A227355F-39D5-40AB-AC80-5F98F67771CB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4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C11" i="20" s="1"/>
  <c r="B5" i="20"/>
  <c r="B12" i="20" s="1"/>
  <c r="F6" i="20"/>
  <c r="D15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C10" i="20" l="1"/>
  <c r="C9" i="20"/>
  <c r="B11" i="20"/>
  <c r="B14" i="20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<sst xmlns="http://schemas.openxmlformats.org/spreadsheetml/2006/main" count="1845" uniqueCount="532">
  <si>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</si>
  <si>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</si>
  <si>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</si>
  <si>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</si>
  <si>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</si>
  <si>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</si>
  <si>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</si>
  <si>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</si>
  <si>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</si>
  <si>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</si>
  <si>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</si>
  <si>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</si>
  <si>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</si>
  <si>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</si>
  <si>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</si>
  <si>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</si>
  <si>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</si>
  <si>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</si>
  <si>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</si>
  <si>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</si>
  <si>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</si>
  <si>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</si>
  <si>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</si>
  <si>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</si>
  <si>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</si>
  <si>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</si>
  <si>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</si>
  <si>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</si>
  <si>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</si>
  <si>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</si>
  <si>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</si>
  <si>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</si>
  <si>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</si>
  <si>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</si>
  <si>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</si>
  <si>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</si>
  <si>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</si>
  <si>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</si>
  <si>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</si>
  <si>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</si>
  <si>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</si>
  <si>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</si>
  <si>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</si>
  <si>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</si>
  <si>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</si>
  <si>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</si>
  <si>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</si>
  <si>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</si>
  <si>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</si>
  <si>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</si>
  <si>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</si>
  <si>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</si>
  <si>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</si>
  <si>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</si>
  <si>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</si>
  <si>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</si>
  <si>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</si>
  <si>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</si>
  <si>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</si>
  <si>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</si>
  <si>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</si>
  <si>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</si>
  <si>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</si>
  <si>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</si>
  <si>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</si>
  <si>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</si>
  <si>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</si>
  <si>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</si>
  <si>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</si>
  <si>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</si>
  <si>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</si>
  <si>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</si>
  <si>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</si>
  <si>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</si>
  <si>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</si>
  <si>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</si>
  <si>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</si>
  <si>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</si>
  <si>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</si>
  <si>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</si>
  <si>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</si>
  <si>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</si>
  <si>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</si>
  <si>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</si>
  <si>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</si>
  <si>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</si>
  <si>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</si>
  <si>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</si>
  <si>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</si>
  <si>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</si>
  <si>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</si>
  <si>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</si>
  <si>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</si>
  <si>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</si>
  <si>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</si>
  <si>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</si>
  <si>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</si>
  <si>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</si>
  <si>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</si>
  <si>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</si>
  <si>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</si>
  <si>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</si>
  <si>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</si>
  <si>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</si>
  <si>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</si>
  <si>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</si>
  <si>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</si>
  <si>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</si>
  <si>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</si>
  <si>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</si>
  <si>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</si>
  <si>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</si>
  <si>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</si>
  <si>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</si>
  <si>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</si>
  <si>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</si>
  <si>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</si>
  <si>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</si>
  <si>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</si>
  <si>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</si>
  <si>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</si>
  <si>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</si>
  <si>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</si>
  <si>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</si>
  <si>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</si>
  <si>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</si>
  <si>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</si>
  <si>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</si>
  <si>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</si>
  <si>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</si>
  <si>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</si>
  <si>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</si>
  <si>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</si>
  <si>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</si>
  <si>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</si>
  <si>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</si>
  <si>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</si>
  <si>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</si>
  <si>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</si>
  <si>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</si>
  <si>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</si>
  <si>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</si>
  <si>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</si>
  <si>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</si>
  <si>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</si>
  <si>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</si>
  <si>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</si>
  <si>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</si>
  <si>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</si>
  <si>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</si>
  <si>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</si>
  <si>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</si>
  <si>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</si>
  <si>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</si>
  <si>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</si>
  <si>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</si>
  <si>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</si>
  <si>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</si>
  <si>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</si>
  <si>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</si>
  <si>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</si>
  <si>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</si>
  <si>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</si>
  <si>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</si>
  <si>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</si>
  <si>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</si>
  <si>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</si>
  <si>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</si>
  <si>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</si>
  <si>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</si>
  <si>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</si>
  <si>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</si>
  <si>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</si>
  <si>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</si>
  <si>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</si>
  <si>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</si>
  <si>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</si>
  <si>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</si>
  <si>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</si>
  <si>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</si>
  <si>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</si>
  <si>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</si>
  <si>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</si>
  <si>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</si>
  <si>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</si>
  <si>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</si>
  <si>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</si>
  <si>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</si>
  <si>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</si>
  <si>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</si>
  <si>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</si>
  <si>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</si>
  <si>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</si>
  <si>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</si>
  <si>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</si>
  <si>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</si>
  <si>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</si>
  <si>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</si>
  <si>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</si>
  <si>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</si>
  <si>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</si>
  <si>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</si>
  <si>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</si>
  <si>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</si>
  <si>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</si>
  <si>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</si>
  <si>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</si>
  <si>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</si>
  <si>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</si>
  <si>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</si>
  <si>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</si>
  <si>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</si>
  <si>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</si>
  <si>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</si>
  <si>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</si>
  <si>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</si>
  <si>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</si>
  <si>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</si>
  <si>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</si>
  <si>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</si>
  <si>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</si>
  <si>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</si>
  <si>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</si>
  <si>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</si>
  <si>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</si>
  <si>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</si>
  <si>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</si>
  <si>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</si>
  <si>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</si>
  <si>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</si>
  <si>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</si>
  <si>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</si>
  <si>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</si>
  <si>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</si>
  <si>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</si>
  <si>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</si>
  <si>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</si>
  <si>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</si>
  <si>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</si>
  <si>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</si>
  <si>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</si>
  <si>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</si>
  <si>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</si>
  <si>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</si>
  <si>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North</t>
  </si>
  <si>
    <t>Bihar-1</t>
  </si>
  <si>
    <t>Motihari</t>
  </si>
  <si>
    <t>Kotwa</t>
  </si>
  <si>
    <t>Jagdishpur</t>
  </si>
  <si>
    <t>BH3955</t>
  </si>
  <si>
    <t>Jagdishpur-2</t>
  </si>
  <si>
    <t>Dual Staff</t>
  </si>
  <si>
    <t>Available &amp; Updated</t>
  </si>
  <si>
    <t>BM</t>
  </si>
  <si>
    <t>BQM</t>
  </si>
  <si>
    <t>G1</t>
  </si>
  <si>
    <t>G2</t>
  </si>
  <si>
    <t>Navin Kumar</t>
  </si>
  <si>
    <t>Ramjanam Kumar</t>
  </si>
  <si>
    <t>SF0096701</t>
  </si>
  <si>
    <t>SF0064934</t>
  </si>
  <si>
    <t>Pappu  Kumar Ram/SF0098082</t>
  </si>
  <si>
    <t>Baban Kumar Ram/SF0064392</t>
  </si>
  <si>
    <t>Rakesh Kumar Singh/SF0007606</t>
  </si>
  <si>
    <t>Alok Kumar Raju/SF0091403</t>
  </si>
  <si>
    <t>Business</t>
  </si>
  <si>
    <t>Terminated</t>
  </si>
  <si>
    <t>Completed-Report Submitted</t>
  </si>
  <si>
    <t>FN25-26-01363</t>
  </si>
  <si>
    <t>Dilip Kumar</t>
  </si>
  <si>
    <t>SF0088061</t>
  </si>
  <si>
    <t>On dated 03-10-24 EMI of Rs.2800 collected but not accounted in FIMO.
On dated 03-11-24 EMI of Rs.2800 collected but not accounted in FIMO.
On dated 03-12-24 EMI of Rs.2800 collected but not accounted in FIMO.</t>
  </si>
  <si>
    <t>Ahwer Sekh</t>
  </si>
  <si>
    <t>SF0097595</t>
  </si>
  <si>
    <t>Rahul Kumar</t>
  </si>
  <si>
    <t>659472</t>
  </si>
  <si>
    <t xml:space="preserve">RINKI </t>
  </si>
  <si>
    <t>Chetana</t>
  </si>
  <si>
    <t>SID951375428731</t>
  </si>
  <si>
    <t>BC</t>
  </si>
  <si>
    <t>HINDU</t>
  </si>
  <si>
    <t>Animal Husbandry &amp; Poultry</t>
  </si>
  <si>
    <t>MAHAPATI DEVI</t>
  </si>
  <si>
    <t>23-Mar-2023</t>
  </si>
  <si>
    <t>Mon</t>
  </si>
  <si>
    <t>2</t>
  </si>
  <si>
    <t>2 Yrs</t>
  </si>
  <si>
    <t>15 Nov 2019</t>
  </si>
  <si>
    <t>&lt;= 2 Years</t>
  </si>
  <si>
    <t>03-May-2023</t>
  </si>
  <si>
    <t>06-Apr-2025</t>
  </si>
  <si>
    <t>&gt;180</t>
  </si>
  <si>
    <t>Open</t>
  </si>
  <si>
    <t/>
  </si>
  <si>
    <t>9973918981</t>
  </si>
  <si>
    <t>Alok Kumar/SF0075590</t>
  </si>
  <si>
    <t>612397</t>
  </si>
  <si>
    <t>sunita</t>
  </si>
  <si>
    <t>SID951375000151</t>
  </si>
  <si>
    <t>Agriculture &amp; Farming</t>
  </si>
  <si>
    <t>USHA DEVI</t>
  </si>
  <si>
    <t>08-Mar-2024</t>
  </si>
  <si>
    <t>4</t>
  </si>
  <si>
    <t>5 Yrs</t>
  </si>
  <si>
    <t>17 Sep 2020</t>
  </si>
  <si>
    <t>&gt; 4 to 6 Years</t>
  </si>
  <si>
    <t>01-Apr-2024</t>
  </si>
  <si>
    <t>07-Jul-2025</t>
  </si>
  <si>
    <t>1-30 Days</t>
  </si>
  <si>
    <t>7462992903</t>
  </si>
  <si>
    <t>On dated 03-02-25 EMI of Rs.4270 collected but not accounted in FIMO.</t>
  </si>
  <si>
    <t>Majhariya Shekh</t>
  </si>
  <si>
    <t>690304</t>
  </si>
  <si>
    <t>suman queen</t>
  </si>
  <si>
    <t>SID951375648791</t>
  </si>
  <si>
    <t>RAJANTI DEVI</t>
  </si>
  <si>
    <t>07-Dec-2023</t>
  </si>
  <si>
    <t>Thu</t>
  </si>
  <si>
    <t>1 Yrs</t>
  </si>
  <si>
    <t>18 Feb 2020</t>
  </si>
  <si>
    <t>01-Jan-2024</t>
  </si>
  <si>
    <t>15-Jul-2025</t>
  </si>
  <si>
    <t>31-60</t>
  </si>
  <si>
    <t>9153067843</t>
  </si>
  <si>
    <t>On dated 03-02-25 EMI of Rs.2780 collected but not accounted in FIMO.</t>
  </si>
  <si>
    <t>Karamawa</t>
  </si>
  <si>
    <t>698792</t>
  </si>
  <si>
    <t>karana ward 05 698792 G3</t>
  </si>
  <si>
    <t>SSF5442704</t>
  </si>
  <si>
    <t>SAVITA DEVI</t>
  </si>
  <si>
    <t>02-Feb-2024</t>
  </si>
  <si>
    <t>Wed</t>
  </si>
  <si>
    <t>1</t>
  </si>
  <si>
    <t>02 Feb 2024</t>
  </si>
  <si>
    <t>06-Mar-2024</t>
  </si>
  <si>
    <t>12-Jul-2025</t>
  </si>
  <si>
    <t>121-150</t>
  </si>
  <si>
    <t>9297515223</t>
  </si>
  <si>
    <t>Karanaa word 5a</t>
  </si>
  <si>
    <t>SSF5421216</t>
  </si>
  <si>
    <t>KISUMI DEVI</t>
  </si>
  <si>
    <t>31-Jan-2024</t>
  </si>
  <si>
    <t>31 Jan 2024</t>
  </si>
  <si>
    <t>14-Jul-2025</t>
  </si>
  <si>
    <t>Standard</t>
  </si>
  <si>
    <t>9591465934</t>
  </si>
  <si>
    <t>1.As per Borrower family member he paid two loan EMI per month KISUMI DEVI/354944166 Rs.2240 and SAVITA DEVI/354986976 Rs 2240.
2.On dated 20-11-24  Rs.2600 and 26-11-24 Rs 1100 member paid through UPI to LO's personal UPI accountbut for two loans but 0n dated 21-11-24 Rs 2240  accounted in FIMO this loan no 354944166 and rest of EMI  amount Rs 1460 kept with him.
3.On dated 04-12-24  Rs.5200 member paid through UPI to LO's personal UPI accountbut for two loan but 0n dated 05-12-24 Rs 2240  accounted in FIMO this loan no 354944166 and rest of EMI  amount Rs 2960 kept with him.
4.On dated 04-02-25  Rs3700 member paid through UPI to LO's personal UPI accountbut for two loan but 0n dated 08-02-25 Rs 2240  accounted in FIMO this loan no 354944166 and rest of EMI  amount Rs 1460 kept with him.</t>
  </si>
  <si>
    <t>Loan card available but not updated during verification .</t>
  </si>
  <si>
    <t>karanaa word 5b</t>
  </si>
  <si>
    <t>SSF5105352</t>
  </si>
  <si>
    <t>Cashew Business</t>
  </si>
  <si>
    <t>SANGITA DEVI</t>
  </si>
  <si>
    <t>18-Dec-2023</t>
  </si>
  <si>
    <t>18 Dec 2023</t>
  </si>
  <si>
    <t>07-Feb-2024</t>
  </si>
  <si>
    <t>02-Jul-2025</t>
  </si>
  <si>
    <t>9525963993</t>
  </si>
  <si>
    <t>SID951376097003</t>
  </si>
  <si>
    <t>Tent House</t>
  </si>
  <si>
    <t>PUSHPA DEVI</t>
  </si>
  <si>
    <t>26-Jun-2024</t>
  </si>
  <si>
    <t>GL-3</t>
  </si>
  <si>
    <t>3 Yrs</t>
  </si>
  <si>
    <t>02 Sep 2021</t>
  </si>
  <si>
    <t>&gt; 2 to 4 Years</t>
  </si>
  <si>
    <t>07-Aug-2024</t>
  </si>
  <si>
    <t>7700834782</t>
  </si>
  <si>
    <t>rinki</t>
  </si>
  <si>
    <t>SID951375425457</t>
  </si>
  <si>
    <t>SC</t>
  </si>
  <si>
    <t>JIUT DEVI</t>
  </si>
  <si>
    <t>25-Jul-2023</t>
  </si>
  <si>
    <t>03-Sep-2023</t>
  </si>
  <si>
    <t>8757442900</t>
  </si>
  <si>
    <t>SID951375427647</t>
  </si>
  <si>
    <t>URMILA DEVI</t>
  </si>
  <si>
    <t>16-Aug-2023</t>
  </si>
  <si>
    <t>3</t>
  </si>
  <si>
    <t>02-Oct-2023</t>
  </si>
  <si>
    <t>8847311498</t>
  </si>
  <si>
    <t>SSF4680489</t>
  </si>
  <si>
    <t>Fisheries</t>
  </si>
  <si>
    <t>BABITA KUMARI</t>
  </si>
  <si>
    <t>13-Oct-2023</t>
  </si>
  <si>
    <t>13 Oct 2023</t>
  </si>
  <si>
    <t>06-Nov-2023</t>
  </si>
  <si>
    <t>9631098790</t>
  </si>
  <si>
    <t>SSF4690655</t>
  </si>
  <si>
    <t>KRISHNAVATHI DEVI</t>
  </si>
  <si>
    <t>8307403268</t>
  </si>
  <si>
    <t>SSF4821304</t>
  </si>
  <si>
    <t>LALTI DEVI</t>
  </si>
  <si>
    <t>09-Nov-2023</t>
  </si>
  <si>
    <t>09 Nov 2023</t>
  </si>
  <si>
    <t>04-Dec-2023</t>
  </si>
  <si>
    <t>8160559277</t>
  </si>
  <si>
    <t>SSF5579758</t>
  </si>
  <si>
    <t>Glass Work</t>
  </si>
  <si>
    <t>PUNAM DEVI</t>
  </si>
  <si>
    <t>16-Feb-2024</t>
  </si>
  <si>
    <t>16 Feb 2024</t>
  </si>
  <si>
    <t>SSF2592695</t>
  </si>
  <si>
    <t>LALITA DEVI</t>
  </si>
  <si>
    <t>10 Jun 2022</t>
  </si>
  <si>
    <t>7766929934</t>
  </si>
  <si>
    <t>9523277499</t>
  </si>
  <si>
    <t>SID951375426103</t>
  </si>
  <si>
    <t>CHINTA DEVI</t>
  </si>
  <si>
    <t>7739923240</t>
  </si>
  <si>
    <t>SSF5722082</t>
  </si>
  <si>
    <t>ASHA DEVI</t>
  </si>
  <si>
    <t>08 Mar 2024</t>
  </si>
  <si>
    <t>08-Jul-2025</t>
  </si>
  <si>
    <t>7462838892</t>
  </si>
  <si>
    <t>SSF2592912</t>
  </si>
  <si>
    <t>SUNITA DEVI</t>
  </si>
  <si>
    <t>22-Apr-2024</t>
  </si>
  <si>
    <t>03-Jun-2024</t>
  </si>
  <si>
    <t>8235822849</t>
  </si>
  <si>
    <t>SID951375428262</t>
  </si>
  <si>
    <t>PRATIMA KUMARI</t>
  </si>
  <si>
    <t>13-May-2024</t>
  </si>
  <si>
    <t>8128688474</t>
  </si>
  <si>
    <t>SSF2592910</t>
  </si>
  <si>
    <t>KRISHNAVATI DEVI</t>
  </si>
  <si>
    <t>22-Jan-2025</t>
  </si>
  <si>
    <t>GL-2</t>
  </si>
  <si>
    <t>0 Yrs</t>
  </si>
  <si>
    <t>03-Mar-2025</t>
  </si>
  <si>
    <t>9262509580</t>
  </si>
  <si>
    <t>SSF4329507</t>
  </si>
  <si>
    <t>BUDDHI DEVI</t>
  </si>
  <si>
    <t>24-Jan-2025</t>
  </si>
  <si>
    <t>16 Aug 2023</t>
  </si>
  <si>
    <t>8409515071</t>
  </si>
  <si>
    <t>Borrower and loan card both not available during verification</t>
  </si>
  <si>
    <t>No Issues</t>
  </si>
  <si>
    <t>sunita 612397 G1</t>
  </si>
  <si>
    <t>SSF4700679</t>
  </si>
  <si>
    <t>RITA DEVI</t>
  </si>
  <si>
    <t>SSF4700690</t>
  </si>
  <si>
    <t>GUDIYA KUMARI</t>
  </si>
  <si>
    <t>8084778476</t>
  </si>
  <si>
    <t>7970816833</t>
  </si>
  <si>
    <t>SSF4701941</t>
  </si>
  <si>
    <t>BABITA DEVI</t>
  </si>
  <si>
    <t>8539887820</t>
  </si>
  <si>
    <t>SSF5017986</t>
  </si>
  <si>
    <t>SITA DEVI</t>
  </si>
  <si>
    <t>05-Dec-2023</t>
  </si>
  <si>
    <t>05 Dec 2023</t>
  </si>
  <si>
    <t>9162318262</t>
  </si>
  <si>
    <t>SSF5775607</t>
  </si>
  <si>
    <t>GENERAL</t>
  </si>
  <si>
    <t>NIBHA DEVI</t>
  </si>
  <si>
    <t>14-Mar-2024</t>
  </si>
  <si>
    <t>14 Mar 2024</t>
  </si>
  <si>
    <t>7761921903</t>
  </si>
  <si>
    <t>SID951374995344</t>
  </si>
  <si>
    <t>OBC</t>
  </si>
  <si>
    <t>11-Nov-2024</t>
  </si>
  <si>
    <t>GL-4</t>
  </si>
  <si>
    <t>02-Dec-2024</t>
  </si>
  <si>
    <t>Unnati</t>
  </si>
  <si>
    <t>13-Nov-2024</t>
  </si>
  <si>
    <t>IL-1</t>
  </si>
  <si>
    <t>9065419440</t>
  </si>
  <si>
    <t>SSF4700691</t>
  </si>
  <si>
    <t>PREMSHILA DEVI</t>
  </si>
  <si>
    <t>13-Jun-2025</t>
  </si>
  <si>
    <t>8709837517</t>
  </si>
  <si>
    <t>SID951375704762</t>
  </si>
  <si>
    <t>CAR Business</t>
  </si>
  <si>
    <t>INDU RAJ</t>
  </si>
  <si>
    <t>17-Oct-2023</t>
  </si>
  <si>
    <t>25 Feb 2020</t>
  </si>
  <si>
    <t>8434601523</t>
  </si>
  <si>
    <t>SID951375646422</t>
  </si>
  <si>
    <t>SUMAN KUMARI</t>
  </si>
  <si>
    <t>29-Oct-2024</t>
  </si>
  <si>
    <t>03-Dec-2024</t>
  </si>
  <si>
    <t>7367805142</t>
  </si>
  <si>
    <t>SSF6560703</t>
  </si>
  <si>
    <t>MUSLIM</t>
  </si>
  <si>
    <t>SALMA KHATUN</t>
  </si>
  <si>
    <t>GL-1</t>
  </si>
  <si>
    <t>13 Nov 2024</t>
  </si>
  <si>
    <t>9122556998</t>
  </si>
  <si>
    <t>SSF4329480</t>
  </si>
  <si>
    <t>AJARUL KHATOON</t>
  </si>
  <si>
    <t>04-Oct-2023</t>
  </si>
  <si>
    <t>SSF4329481</t>
  </si>
  <si>
    <t>RIKI KUMARI</t>
  </si>
  <si>
    <t>7903826382</t>
  </si>
  <si>
    <t>7322084650</t>
  </si>
  <si>
    <t>SSF4500038</t>
  </si>
  <si>
    <t>Irrigation</t>
  </si>
  <si>
    <t>17-Sep-2023</t>
  </si>
  <si>
    <t>17 Sep 2023</t>
  </si>
  <si>
    <t>01-Nov-2023</t>
  </si>
  <si>
    <t>8228076496</t>
  </si>
  <si>
    <t>KARANAa word no 05 698792 G2</t>
  </si>
  <si>
    <t>SSF4836472</t>
  </si>
  <si>
    <t>SHIL DEVI</t>
  </si>
  <si>
    <t>13-Nov-2023</t>
  </si>
  <si>
    <t>13 Nov 2023</t>
  </si>
  <si>
    <t>06-Dec-2023</t>
  </si>
  <si>
    <t>7488536764</t>
  </si>
  <si>
    <t>30-Mar-2024</t>
  </si>
  <si>
    <t>0</t>
  </si>
  <si>
    <t>01-May-2024</t>
  </si>
  <si>
    <t>SID951376110684</t>
  </si>
  <si>
    <t>SUSHILA DEVI</t>
  </si>
  <si>
    <t>23-Jun-2024</t>
  </si>
  <si>
    <t>8227089224</t>
  </si>
  <si>
    <t>SSF4214891</t>
  </si>
  <si>
    <t>DUKHNI DEVI</t>
  </si>
  <si>
    <t>17-Jan-2025</t>
  </si>
  <si>
    <t>27 Jul 2023</t>
  </si>
  <si>
    <t>06-Mar-2025</t>
  </si>
  <si>
    <t>9661070085</t>
  </si>
  <si>
    <t>Loan Outstanding Report Detailed  as on 03-Aug-2025</t>
  </si>
  <si>
    <t>Report generation date &amp; time: Monday, August 4, 2025 5:19 PM</t>
  </si>
  <si>
    <t xml:space="preserve">1.As per Borrower family member he paid two loan EMI per month KISUMI DEVI/354944166 Rs.2240 and SAVITA DEVI/354986976 Rs 2240.
2.On dated 20-11-24  Rs.2600 and 26-11-24 Rs 1100 member paid through UPI to LO's personal UPI accountbut for two loans but 0n dated 21-11-24 Rs 2240  accounted in FIMO this loan no 354944166 and rest of EMI  amount Rs 1460 kept with him.
</t>
  </si>
  <si>
    <t>1.As per Borrower family member he paid two loan EMI per month KISUMI DEVI/354944166 Rs.2240 and SAVITA DEVI/354986976 Rs 2240.
2.On dated 04-12-24  Rs.5200 member paid through UPI to LO's personal UPI accountbut for two loan but 0n dated 05-12-24 Rs 2240  accounted in FIMO this loan no 354944166 and rest of EMI  amount Rs 2960 kept with him.</t>
  </si>
  <si>
    <t>1.As per Borrower family member he paid two loan EMI per month KISUMI DEVI/354944166 Rs.2240 and SAVITA DEVI/354986976 Rs 2240.
2.On dated 04-02-25  Rs3700 member paid through UPI to LO's personal UPI accountbut for two loan but 0n dated 08-02-25 Rs 2240  accounted in FIMO this loan no 354944166 and rest of EMI  amount Rs 1460 kept with him.</t>
  </si>
  <si>
    <t>On dated 03-11-24 EMI of Rs.2800 collected but not accounted in FIMO.</t>
  </si>
  <si>
    <t xml:space="preserve">On dated 03-10-24 EMI of Rs.2800 collected but not accounted in FIMO.
</t>
  </si>
  <si>
    <t>On dated 03-12-24 EMI of Rs.2800 collected but not accounted in FIMO.</t>
  </si>
  <si>
    <t>FIR Not Filled</t>
  </si>
  <si>
    <t>1.Fraud has been identified by business team on 11-07-2025 against CA Dilip Kumar/SF0088061
2.Complain team raised complain on 12-07-2025 vide complain number FN25-26-01363.
3.At the time of Complain raised 1 borrower was affected of Rs.8400.
4.CA was Terminated on dated 29/04/25 .
5.After verification done by Audit team out of 36 borrowers 04 borrowers were affected of Rs.21330.</t>
  </si>
  <si>
    <t>Loan Officer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</si>
</sst>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8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5" fontId="31" fillId="8" borderId="0" xfId="0" applyNumberFormat="1" applyFont="1" applyFill="1" applyProtection="1">
      <protection locked="0"/>
    </xf>
    <xf numFmtId="0" fontId="2" fillId="0" borderId="1" xfId="17" applyFont="1" applyBorder="1" applyAlignment="1" applyProtection="1">
      <alignment horizontal="center" vertical="center" wrapText="1"/>
      <protection locked="0"/>
    </xf>
    <xf numFmtId="0" fontId="2" fillId="0" borderId="1" xfId="0" applyFont="1" applyBorder="1" applyAlignment="1" applyProtection="1">
      <alignment horizontal="left" vertical="center"/>
      <protection locked="0"/>
    </xf>
    <xf numFmtId="0" fontId="2" fillId="0" borderId="1" xfId="26" applyFont="1" applyBorder="1" applyAlignment="1" applyProtection="1">
      <alignment horizontal="center" vertical="center" wrapText="1"/>
      <protection locked="0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241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242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243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">
      <c r="C7" s="54" t="s">
        <v>127</v>
      </c>
      <c r="E7" t="s">
        <v>117</v>
      </c>
      <c r="I7" t="s">
        <v>207</v>
      </c>
      <c r="K7" s="87"/>
    </row>
    <row r="8" spans="1:11" x14ac:dyDescent="0.3">
      <c r="C8" s="54" t="s">
        <v>128</v>
      </c>
      <c r="E8" t="s">
        <v>116</v>
      </c>
      <c r="I8" t="s">
        <v>208</v>
      </c>
      <c r="K8" s="87"/>
    </row>
    <row r="9" spans="1:11" x14ac:dyDescent="0.3">
      <c r="C9" s="54" t="s">
        <v>129</v>
      </c>
      <c r="I9" t="s">
        <v>204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opLeftCell="R1" zoomScaleNormal="100" workbookViewId="0">
      <pane ySplit="4" topLeftCell="A5" activePane="bottomLeft" state="frozen"/>
      <selection pane="bottomLeft" activeCell="S5" sqref="S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239</v>
      </c>
      <c r="H3" s="96"/>
    </row>
    <row r="4" spans="1:34" ht="55.2" x14ac:dyDescent="0.3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240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Safe'!B4, 'Borrower Wise Details'!B5)</f>
        <v>BH3955</v>
      </c>
      <c r="D5" s="63" t="str">
        <f>IF('Physical Cash at Safe'!D28="Yes", 'Physical Cash at Safe'!A4, 'Borrower Wise Details'!C5)</f>
        <v>Jagdishpur-2</v>
      </c>
      <c r="E5" s="63" t="str">
        <f>IF(D5="", "", IF(ISBLANK('Loan Outstanding Report'!C5), IF('Physical Cash at Safe'!D28="Yes", 'Physical Cash at Safe'!A6, ""), 'Loan Outstanding Report'!C5))</f>
        <v>Bihar-1</v>
      </c>
      <c r="F5" s="63" t="str">
        <f>IF(D5="", "", IF(ISBLANK('Loan Outstanding Report'!D5), IF('Physical Cash at Safe'!D28="Yes", 'Physical Cash at Safe'!E4, ""), 'Loan Outstanding Report'!D5))</f>
        <v>Motihari</v>
      </c>
      <c r="G5" s="61">
        <v>45849</v>
      </c>
      <c r="H5" s="107" t="s">
        <v>265</v>
      </c>
      <c r="I5" s="61">
        <v>45850</v>
      </c>
      <c r="J5" s="74" t="str">
        <f>IF('Physical Cash at Safe'!D28="Yes",'Physical Cash at Safe'!E28,IF('Borrower Wise Details'!D5&lt;&gt;"",'Borrower Wise Details'!D5,""))</f>
        <v>FN25-26-01363</v>
      </c>
      <c r="K5" s="81">
        <v>1</v>
      </c>
      <c r="L5" s="82">
        <v>8400</v>
      </c>
      <c r="M5" s="82">
        <v>0</v>
      </c>
      <c r="N5" s="82" t="s">
        <v>261</v>
      </c>
      <c r="O5" s="82" t="s">
        <v>262</v>
      </c>
      <c r="P5" s="82" t="s">
        <v>263</v>
      </c>
      <c r="Q5" s="82" t="s">
        <v>264</v>
      </c>
      <c r="R5" s="75" t="str">
        <f>IF('Physical Cash at Safe'!$D$28="Yes", 'Physical Cash at Safe'!$A$28, IF('Borrower Wise Details'!F5&lt;&gt;"", 'Borrower Wise Details'!F5, ""))</f>
        <v>Dilip Kumar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SF0088061</v>
      </c>
      <c r="U5" s="77" t="s">
        <v>266</v>
      </c>
      <c r="V5" s="61">
        <v>45776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267</v>
      </c>
      <c r="Z5" s="61">
        <v>45875</v>
      </c>
      <c r="AA5" s="61">
        <v>45880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36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21330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21330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4</v>
      </c>
      <c r="AG5" s="61">
        <v>45882</v>
      </c>
      <c r="AH5" s="70" t="s">
        <v>530</v>
      </c>
    </row>
    <row r="6" spans="1:34" ht="30" customHeight="1" x14ac:dyDescent="0.3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selection activeCell="R5" sqref="R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4" t="s">
        <v>87</v>
      </c>
      <c r="I3" s="134"/>
      <c r="J3" s="134"/>
      <c r="K3" s="134"/>
      <c r="L3" s="134"/>
      <c r="M3" s="134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BH3955</v>
      </c>
      <c r="C5" s="50" t="str">
        <f>IF('Fraud Investigation Report'!D5="", "", 'Fraud Investigation Report'!D5)</f>
        <v>Jagdishpur-2</v>
      </c>
      <c r="D5" s="68" t="str">
        <f>IF(OR('Fraud Investigation Report'!R5="", 'Fraud Investigation Report'!R5=0), "", 'Fraud Investigation Report'!R5)</f>
        <v>Dilip Kumar</v>
      </c>
      <c r="E5" s="68" t="str">
        <f>IF(OR('Fraud Investigation Report'!T5="", 'Fraud Investigation Report'!T5=0), "", 'Fraud Investigation Report'!T5)</f>
        <v>SF0088061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FN25-26-01363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21330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21330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21330</v>
      </c>
      <c r="Q5" s="49"/>
      <c r="R5" s="84" t="s">
        <v>529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D11" sqref="D11:D18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52" t="s">
        <v>2</v>
      </c>
      <c r="B1" s="153"/>
      <c r="C1" s="153"/>
      <c r="D1" s="153"/>
      <c r="E1" s="154"/>
    </row>
    <row r="2" spans="1:5" ht="18" x14ac:dyDescent="0.35">
      <c r="A2" s="14"/>
      <c r="B2" s="155" t="s">
        <v>3</v>
      </c>
      <c r="C2" s="155"/>
      <c r="D2" s="155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249</v>
      </c>
      <c r="B4" s="41" t="s">
        <v>250</v>
      </c>
      <c r="C4" s="41" t="s">
        <v>248</v>
      </c>
      <c r="D4" s="41" t="s">
        <v>247</v>
      </c>
      <c r="E4" s="41" t="s">
        <v>246</v>
      </c>
    </row>
    <row r="5" spans="1:5" ht="35.25" customHeight="1" x14ac:dyDescent="0.3">
      <c r="A5" s="17" t="s">
        <v>5</v>
      </c>
      <c r="B5" s="17" t="s">
        <v>99</v>
      </c>
      <c r="C5" s="17" t="s">
        <v>213</v>
      </c>
      <c r="D5" s="17" t="s">
        <v>100</v>
      </c>
      <c r="E5" s="17" t="s">
        <v>69</v>
      </c>
    </row>
    <row r="6" spans="1:5" ht="25.5" customHeight="1" x14ac:dyDescent="0.3">
      <c r="A6" s="42" t="s">
        <v>245</v>
      </c>
      <c r="B6" s="18">
        <v>45873</v>
      </c>
      <c r="C6" s="18">
        <v>45872</v>
      </c>
      <c r="D6" s="18">
        <v>45873</v>
      </c>
      <c r="E6" s="19">
        <v>0.27083333333333331</v>
      </c>
    </row>
    <row r="7" spans="1:5" ht="15.6" x14ac:dyDescent="0.3">
      <c r="A7" s="156" t="s">
        <v>70</v>
      </c>
      <c r="B7" s="157"/>
      <c r="C7" s="157"/>
      <c r="D7" s="157"/>
      <c r="E7" s="157"/>
    </row>
    <row r="8" spans="1:5" ht="15" customHeight="1" x14ac:dyDescent="0.3">
      <c r="A8" s="158" t="s">
        <v>71</v>
      </c>
      <c r="B8" s="160" t="s">
        <v>92</v>
      </c>
      <c r="C8" s="161"/>
      <c r="D8" s="162" t="s">
        <v>72</v>
      </c>
      <c r="E8" s="163"/>
    </row>
    <row r="9" spans="1:5" ht="14.4" x14ac:dyDescent="0.3">
      <c r="A9" s="159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>
        <v>98</v>
      </c>
      <c r="C11" s="23">
        <f>B11*A11</f>
        <v>49000</v>
      </c>
      <c r="D11" s="25">
        <v>98</v>
      </c>
      <c r="E11" s="23">
        <f t="shared" ref="E11:E17" si="0">D11*A11</f>
        <v>49000</v>
      </c>
    </row>
    <row r="12" spans="1:5" ht="14.4" x14ac:dyDescent="0.3">
      <c r="A12" s="24">
        <v>200</v>
      </c>
      <c r="B12" s="25">
        <v>0</v>
      </c>
      <c r="C12" s="23">
        <f>B12*A12</f>
        <v>0</v>
      </c>
      <c r="D12" s="25">
        <v>0</v>
      </c>
      <c r="E12" s="23">
        <f t="shared" si="0"/>
        <v>0</v>
      </c>
    </row>
    <row r="13" spans="1:5" ht="14.4" x14ac:dyDescent="0.3">
      <c r="A13" s="24">
        <v>100</v>
      </c>
      <c r="B13" s="25">
        <v>8</v>
      </c>
      <c r="C13" s="23">
        <f t="shared" ref="C13:C17" si="1">B13*A13</f>
        <v>800</v>
      </c>
      <c r="D13" s="25">
        <v>8</v>
      </c>
      <c r="E13" s="23">
        <f t="shared" si="0"/>
        <v>800</v>
      </c>
    </row>
    <row r="14" spans="1:5" ht="14.4" x14ac:dyDescent="0.3">
      <c r="A14" s="24">
        <v>50</v>
      </c>
      <c r="B14" s="25">
        <v>0</v>
      </c>
      <c r="C14" s="23">
        <f t="shared" si="1"/>
        <v>0</v>
      </c>
      <c r="D14" s="25">
        <v>0</v>
      </c>
      <c r="E14" s="23">
        <f t="shared" si="0"/>
        <v>0</v>
      </c>
    </row>
    <row r="15" spans="1:5" ht="14.4" x14ac:dyDescent="0.3">
      <c r="A15" s="24">
        <v>20</v>
      </c>
      <c r="B15" s="25">
        <v>0</v>
      </c>
      <c r="C15" s="23">
        <f t="shared" si="1"/>
        <v>0</v>
      </c>
      <c r="D15" s="25">
        <v>0</v>
      </c>
      <c r="E15" s="23">
        <f t="shared" si="0"/>
        <v>0</v>
      </c>
    </row>
    <row r="16" spans="1:5" ht="14.4" x14ac:dyDescent="0.3">
      <c r="A16" s="24">
        <v>10</v>
      </c>
      <c r="B16" s="25">
        <v>0</v>
      </c>
      <c r="C16" s="23">
        <f t="shared" si="1"/>
        <v>0</v>
      </c>
      <c r="D16" s="25">
        <v>0</v>
      </c>
      <c r="E16" s="23">
        <f t="shared" si="0"/>
        <v>0</v>
      </c>
    </row>
    <row r="17" spans="1:5" ht="14.4" x14ac:dyDescent="0.3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ht="14.4" x14ac:dyDescent="0.3">
      <c r="A18" s="26" t="s">
        <v>75</v>
      </c>
      <c r="B18" s="27">
        <v>94</v>
      </c>
      <c r="C18" s="23">
        <f>B18</f>
        <v>94</v>
      </c>
      <c r="D18" s="27">
        <v>94</v>
      </c>
      <c r="E18" s="28">
        <f>D18</f>
        <v>94</v>
      </c>
    </row>
    <row r="19" spans="1:5" ht="14.4" x14ac:dyDescent="0.3">
      <c r="A19" s="29"/>
      <c r="B19" s="30" t="s">
        <v>76</v>
      </c>
      <c r="C19" s="31">
        <f>SUM(C10:C18)</f>
        <v>49894</v>
      </c>
      <c r="D19" s="30" t="s">
        <v>76</v>
      </c>
      <c r="E19" s="31">
        <f>SUM(E10:E18)</f>
        <v>49894</v>
      </c>
    </row>
    <row r="20" spans="1:5" ht="30" customHeight="1" x14ac:dyDescent="0.3">
      <c r="A20" s="164" t="s">
        <v>97</v>
      </c>
      <c r="B20" s="165"/>
      <c r="C20" s="32">
        <v>49894</v>
      </c>
      <c r="D20" s="33" t="s">
        <v>91</v>
      </c>
      <c r="E20" s="34">
        <v>0</v>
      </c>
    </row>
    <row r="21" spans="1:5" ht="30" customHeight="1" x14ac:dyDescent="0.3">
      <c r="A21" s="166" t="s">
        <v>88</v>
      </c>
      <c r="B21" s="167"/>
      <c r="C21" s="34">
        <v>0</v>
      </c>
      <c r="D21" s="33" t="s">
        <v>89</v>
      </c>
      <c r="E21" s="34">
        <v>0</v>
      </c>
    </row>
    <row r="22" spans="1:5" ht="30" customHeight="1" x14ac:dyDescent="0.3">
      <c r="A22" s="166" t="s">
        <v>77</v>
      </c>
      <c r="B22" s="167"/>
      <c r="C22" s="34">
        <v>0</v>
      </c>
      <c r="D22" s="35" t="s">
        <v>78</v>
      </c>
      <c r="E22" s="34"/>
    </row>
    <row r="23" spans="1:5" ht="30" customHeight="1" x14ac:dyDescent="0.3">
      <c r="A23" s="166" t="s">
        <v>79</v>
      </c>
      <c r="B23" s="167"/>
      <c r="C23" s="52">
        <f>(C19+C21)-(E20+E21)-E19</f>
        <v>0</v>
      </c>
      <c r="D23" s="53" t="s">
        <v>212</v>
      </c>
      <c r="E23" s="34">
        <v>0</v>
      </c>
    </row>
    <row r="24" spans="1:5" ht="82.5" customHeight="1" x14ac:dyDescent="0.3">
      <c r="A24" s="33" t="s">
        <v>80</v>
      </c>
      <c r="B24" s="151"/>
      <c r="C24" s="151"/>
      <c r="D24" s="151"/>
      <c r="E24" s="151"/>
    </row>
    <row r="25" spans="1:5" ht="57.75" customHeight="1" x14ac:dyDescent="0.3">
      <c r="A25" s="36" t="s">
        <v>81</v>
      </c>
      <c r="B25" s="140"/>
      <c r="C25" s="140"/>
      <c r="D25" s="140"/>
      <c r="E25" s="140"/>
    </row>
    <row r="26" spans="1:5" ht="20.100000000000001" customHeight="1" x14ac:dyDescent="0.3">
      <c r="A26" s="145" t="s">
        <v>189</v>
      </c>
      <c r="B26" s="145"/>
      <c r="C26" s="145"/>
      <c r="D26" s="145"/>
      <c r="E26" s="145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188</v>
      </c>
      <c r="B29" s="73" t="s">
        <v>187</v>
      </c>
      <c r="C29" s="72" t="s">
        <v>214</v>
      </c>
      <c r="D29" s="143" t="s">
        <v>215</v>
      </c>
      <c r="E29" s="144"/>
    </row>
    <row r="30" spans="1:5" ht="40.049999999999997" customHeight="1" x14ac:dyDescent="0.3">
      <c r="A30" s="127"/>
      <c r="B30" s="127"/>
      <c r="C30" s="128"/>
      <c r="D30" s="146"/>
      <c r="E30" s="147"/>
    </row>
    <row r="31" spans="1:5" ht="15" customHeight="1" x14ac:dyDescent="0.3">
      <c r="A31" s="148"/>
      <c r="B31" s="149"/>
      <c r="C31" s="149"/>
      <c r="D31" s="149"/>
      <c r="E31" s="150"/>
    </row>
    <row r="32" spans="1:5" ht="24.75" customHeight="1" x14ac:dyDescent="0.3">
      <c r="A32" s="37" t="s">
        <v>216</v>
      </c>
      <c r="B32" s="38" t="s">
        <v>251</v>
      </c>
      <c r="C32" s="37" t="s">
        <v>82</v>
      </c>
      <c r="D32" s="141" t="s">
        <v>252</v>
      </c>
      <c r="E32" s="142"/>
    </row>
    <row r="33" spans="1:5" ht="18" customHeight="1" x14ac:dyDescent="0.3">
      <c r="A33" s="37" t="s">
        <v>83</v>
      </c>
      <c r="B33" s="106" t="s">
        <v>255</v>
      </c>
      <c r="C33" s="39" t="s">
        <v>84</v>
      </c>
      <c r="D33" s="135" t="s">
        <v>256</v>
      </c>
      <c r="E33" s="136"/>
    </row>
    <row r="34" spans="1:5" ht="27.6" x14ac:dyDescent="0.3">
      <c r="A34" s="39" t="s">
        <v>217</v>
      </c>
      <c r="B34" s="38" t="s">
        <v>257</v>
      </c>
      <c r="C34" s="39" t="s">
        <v>218</v>
      </c>
      <c r="D34" s="137" t="s">
        <v>258</v>
      </c>
      <c r="E34" s="138"/>
    </row>
    <row r="35" spans="1:5" ht="27.6" x14ac:dyDescent="0.3">
      <c r="A35" s="39" t="s">
        <v>219</v>
      </c>
      <c r="B35" s="38" t="s">
        <v>260</v>
      </c>
      <c r="C35" s="39" t="s">
        <v>221</v>
      </c>
      <c r="D35" s="137" t="s">
        <v>259</v>
      </c>
      <c r="E35" s="138"/>
    </row>
    <row r="36" spans="1:5" ht="25.5" customHeight="1" x14ac:dyDescent="0.3">
      <c r="A36" s="39" t="s">
        <v>220</v>
      </c>
      <c r="B36" s="38" t="s">
        <v>253</v>
      </c>
      <c r="C36" s="39" t="s">
        <v>222</v>
      </c>
      <c r="D36" s="139" t="s">
        <v>254</v>
      </c>
      <c r="E36" s="139"/>
    </row>
    <row r="37" spans="1:5" ht="30" customHeight="1" x14ac:dyDescent="0.3"/>
    <row r="1048576" ht="21" hidden="1" customHeight="1" x14ac:dyDescent="0.3"/>
  </sheetData>
  <sheetProtection algorithmName="SHA-512" hashValue="wIy3KiwH2x9TEYSlDHdwEEtNLbuM+4X4qHtL9qTO65UHa1YDWjEuCPaiEbXsTJ8f/uJWADau/FjKeWoJasKsPg==" saltValue="JJxBQMdZC/5gswuJEHI29A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abSelected="1" zoomScale="90" zoomScaleNormal="90" workbookViewId="0">
      <selection activeCell="H5" sqref="H5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145</v>
      </c>
      <c r="E3" s="97" t="s">
        <v>236</v>
      </c>
      <c r="F3" s="97" t="s">
        <v>237</v>
      </c>
      <c r="U3" s="97" t="s">
        <v>236</v>
      </c>
      <c r="V3" s="97" t="s">
        <v>237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BH3955</v>
      </c>
      <c r="C5" s="119" t="str">
        <f>IF('Loan Outstanding Report'!$H$5="", "", 'Loan Outstanding Report'!$H$5)</f>
        <v>Jagdishpur-2</v>
      </c>
      <c r="D5" s="130" t="s">
        <v>268</v>
      </c>
      <c r="E5" s="65">
        <v>45875</v>
      </c>
      <c r="F5" s="131" t="s">
        <v>269</v>
      </c>
      <c r="G5" s="132" t="s">
        <v>270</v>
      </c>
      <c r="H5" s="49" t="s">
        <v>531</v>
      </c>
      <c r="I5" s="120" t="s">
        <v>275</v>
      </c>
      <c r="J5" s="120" t="s">
        <v>278</v>
      </c>
      <c r="K5" s="120" t="s">
        <v>282</v>
      </c>
      <c r="L5" s="11">
        <v>351123331</v>
      </c>
      <c r="M5" s="65" t="s">
        <v>283</v>
      </c>
      <c r="N5" s="124">
        <v>52390</v>
      </c>
      <c r="O5" s="124">
        <v>2800</v>
      </c>
      <c r="P5" s="121" t="s">
        <v>139</v>
      </c>
      <c r="Q5" s="80">
        <v>45568</v>
      </c>
      <c r="R5" s="124">
        <v>2800</v>
      </c>
      <c r="S5" s="124">
        <v>0</v>
      </c>
      <c r="T5" s="124">
        <v>0</v>
      </c>
      <c r="U5" s="125">
        <f t="shared" ref="U5" si="0">IF(AND(ISBLANK(R5),ISBLANK(S5),ISBLANK(T5)),"",R5-(S5+T5))</f>
        <v>2800</v>
      </c>
      <c r="V5" s="117" t="s">
        <v>201</v>
      </c>
      <c r="W5" s="122" t="s">
        <v>527</v>
      </c>
    </row>
    <row r="6" spans="1:23" ht="25.05" customHeight="1" x14ac:dyDescent="0.3">
      <c r="A6" s="64">
        <v>2</v>
      </c>
      <c r="B6" s="60" t="str">
        <f>IF(J6&lt;&gt;"", $B$5, "")</f>
        <v>BH3955</v>
      </c>
      <c r="C6" s="119" t="str">
        <f>IF(J6&lt;&gt;"", $C$5, "")</f>
        <v>Jagdishpur-2</v>
      </c>
      <c r="D6" s="41" t="str">
        <f>IF(J6&lt;&gt;"", $D$5, "")</f>
        <v>FN25-26-01363</v>
      </c>
      <c r="E6" s="65">
        <v>45875</v>
      </c>
      <c r="F6" s="38" t="str">
        <f>IF(J6&lt;&gt;"", $F$5, "")</f>
        <v>Dilip Kumar</v>
      </c>
      <c r="G6" s="49" t="str">
        <f>IF(J6&lt;&gt;"", $G$5, "")</f>
        <v>SF0088061</v>
      </c>
      <c r="H6" s="49" t="str">
        <f>IF(J6&lt;&gt;"", $H$5, "")</f>
        <v>Loan Officer</v>
      </c>
      <c r="I6" s="120" t="s">
        <v>296</v>
      </c>
      <c r="J6" s="120" t="s">
        <v>298</v>
      </c>
      <c r="K6" s="120" t="s">
        <v>300</v>
      </c>
      <c r="L6" s="11">
        <v>355639552</v>
      </c>
      <c r="M6" s="65" t="s">
        <v>301</v>
      </c>
      <c r="N6" s="124">
        <v>80000</v>
      </c>
      <c r="O6" s="124">
        <v>4270</v>
      </c>
      <c r="P6" s="121" t="s">
        <v>139</v>
      </c>
      <c r="Q6" s="80">
        <v>45691</v>
      </c>
      <c r="R6" s="124">
        <v>4270</v>
      </c>
      <c r="S6" s="124">
        <v>0</v>
      </c>
      <c r="T6" s="124">
        <v>0</v>
      </c>
      <c r="U6" s="125">
        <f t="shared" ref="U6:U69" si="1">IF(AND(ISBLANK(R6),ISBLANK(S6),ISBLANK(T6)),"",R6-(S6+T6))</f>
        <v>4270</v>
      </c>
      <c r="V6" s="117" t="s">
        <v>201</v>
      </c>
      <c r="W6" s="122" t="s">
        <v>310</v>
      </c>
    </row>
    <row r="7" spans="1:23" ht="25.05" customHeight="1" x14ac:dyDescent="0.3">
      <c r="A7" s="64">
        <v>3</v>
      </c>
      <c r="B7" s="60" t="str">
        <f t="shared" ref="B7:B70" si="2">IF(J7&lt;&gt;"", $B$5, "")</f>
        <v>BH3955</v>
      </c>
      <c r="C7" s="119" t="str">
        <f t="shared" ref="C7:C70" si="3">IF(J7&lt;&gt;"", $C$5, "")</f>
        <v>Jagdishpur-2</v>
      </c>
      <c r="D7" s="41" t="str">
        <f t="shared" ref="D7:D70" si="4">IF(J7&lt;&gt;"", $D$5, "")</f>
        <v>FN25-26-01363</v>
      </c>
      <c r="E7" s="65">
        <v>45876</v>
      </c>
      <c r="F7" s="38" t="str">
        <f t="shared" ref="F7:F70" si="5">IF(J7&lt;&gt;"", $F$5, "")</f>
        <v>Dilip Kumar</v>
      </c>
      <c r="G7" s="49" t="str">
        <f t="shared" ref="G7:G70" si="6">IF(J7&lt;&gt;"", $G$5, "")</f>
        <v>SF0088061</v>
      </c>
      <c r="H7" s="49" t="str">
        <f t="shared" ref="H7:H70" si="7">IF(J7&lt;&gt;"", $H$5, "")</f>
        <v>Loan Officer</v>
      </c>
      <c r="I7" s="120" t="s">
        <v>312</v>
      </c>
      <c r="J7" s="120" t="s">
        <v>314</v>
      </c>
      <c r="K7" s="120" t="s">
        <v>315</v>
      </c>
      <c r="L7" s="11">
        <v>353965017</v>
      </c>
      <c r="M7" s="65" t="s">
        <v>316</v>
      </c>
      <c r="N7" s="124">
        <v>52000</v>
      </c>
      <c r="O7" s="124">
        <v>2780</v>
      </c>
      <c r="P7" s="121" t="s">
        <v>139</v>
      </c>
      <c r="Q7" s="80">
        <v>45691</v>
      </c>
      <c r="R7" s="124">
        <v>2780</v>
      </c>
      <c r="S7" s="124">
        <v>0</v>
      </c>
      <c r="T7" s="124">
        <v>0</v>
      </c>
      <c r="U7" s="125">
        <f t="shared" si="1"/>
        <v>2780</v>
      </c>
      <c r="V7" s="117" t="s">
        <v>201</v>
      </c>
      <c r="W7" s="122" t="s">
        <v>324</v>
      </c>
    </row>
    <row r="8" spans="1:23" ht="25.05" customHeight="1" x14ac:dyDescent="0.3">
      <c r="A8" s="64">
        <v>4</v>
      </c>
      <c r="B8" s="60" t="str">
        <f t="shared" si="2"/>
        <v>BH3955</v>
      </c>
      <c r="C8" s="119" t="str">
        <f t="shared" si="3"/>
        <v>Jagdishpur-2</v>
      </c>
      <c r="D8" s="41" t="str">
        <f t="shared" si="4"/>
        <v>FN25-26-01363</v>
      </c>
      <c r="E8" s="65">
        <v>45876</v>
      </c>
      <c r="F8" s="38" t="str">
        <f t="shared" si="5"/>
        <v>Dilip Kumar</v>
      </c>
      <c r="G8" s="49" t="str">
        <f t="shared" si="6"/>
        <v>SF0088061</v>
      </c>
      <c r="H8" s="49" t="str">
        <f t="shared" si="7"/>
        <v>Loan Officer</v>
      </c>
      <c r="I8" s="120" t="s">
        <v>326</v>
      </c>
      <c r="J8" s="120" t="s">
        <v>328</v>
      </c>
      <c r="K8" s="120" t="s">
        <v>329</v>
      </c>
      <c r="L8" s="11">
        <v>354986976</v>
      </c>
      <c r="M8" s="65" t="s">
        <v>330</v>
      </c>
      <c r="N8" s="124">
        <v>42000</v>
      </c>
      <c r="O8" s="124">
        <v>2240</v>
      </c>
      <c r="P8" s="121" t="s">
        <v>139</v>
      </c>
      <c r="Q8" s="80">
        <v>45616</v>
      </c>
      <c r="R8" s="124">
        <v>1460</v>
      </c>
      <c r="S8" s="124">
        <v>0</v>
      </c>
      <c r="T8" s="124">
        <v>0</v>
      </c>
      <c r="U8" s="125">
        <f t="shared" si="1"/>
        <v>1460</v>
      </c>
      <c r="V8" s="117" t="s">
        <v>202</v>
      </c>
      <c r="W8" s="122" t="s">
        <v>523</v>
      </c>
    </row>
    <row r="9" spans="1:23" ht="25.05" customHeight="1" x14ac:dyDescent="0.3">
      <c r="A9" s="64">
        <v>5</v>
      </c>
      <c r="B9" s="60" t="str">
        <f t="shared" si="2"/>
        <v>BH3955</v>
      </c>
      <c r="C9" s="119" t="str">
        <f t="shared" si="3"/>
        <v>Jagdishpur-2</v>
      </c>
      <c r="D9" s="41" t="str">
        <f t="shared" si="4"/>
        <v>FN25-26-01363</v>
      </c>
      <c r="E9" s="65">
        <v>45876</v>
      </c>
      <c r="F9" s="38" t="str">
        <f t="shared" si="5"/>
        <v>Dilip Kumar</v>
      </c>
      <c r="G9" s="49" t="str">
        <f t="shared" si="6"/>
        <v>SF0088061</v>
      </c>
      <c r="H9" s="49" t="str">
        <f t="shared" si="7"/>
        <v>Loan Officer</v>
      </c>
      <c r="I9" s="120" t="s">
        <v>326</v>
      </c>
      <c r="J9" s="120" t="s">
        <v>328</v>
      </c>
      <c r="K9" s="120" t="s">
        <v>329</v>
      </c>
      <c r="L9" s="11">
        <v>354986976</v>
      </c>
      <c r="M9" s="65" t="s">
        <v>330</v>
      </c>
      <c r="N9" s="124">
        <v>42000</v>
      </c>
      <c r="O9" s="124">
        <v>2240</v>
      </c>
      <c r="P9" s="121" t="s">
        <v>139</v>
      </c>
      <c r="Q9" s="80">
        <v>45630</v>
      </c>
      <c r="R9" s="124">
        <v>2960</v>
      </c>
      <c r="S9" s="124">
        <v>0</v>
      </c>
      <c r="T9" s="124">
        <v>0</v>
      </c>
      <c r="U9" s="125">
        <f t="shared" si="1"/>
        <v>2960</v>
      </c>
      <c r="V9" s="117" t="s">
        <v>202</v>
      </c>
      <c r="W9" s="122" t="s">
        <v>524</v>
      </c>
    </row>
    <row r="10" spans="1:23" ht="25.05" customHeight="1" x14ac:dyDescent="0.3">
      <c r="A10" s="64">
        <v>6</v>
      </c>
      <c r="B10" s="60" t="str">
        <f t="shared" si="2"/>
        <v>BH3955</v>
      </c>
      <c r="C10" s="119" t="str">
        <f t="shared" si="3"/>
        <v>Jagdishpur-2</v>
      </c>
      <c r="D10" s="41" t="str">
        <f t="shared" si="4"/>
        <v>FN25-26-01363</v>
      </c>
      <c r="E10" s="65">
        <v>45876</v>
      </c>
      <c r="F10" s="38" t="str">
        <f t="shared" si="5"/>
        <v>Dilip Kumar</v>
      </c>
      <c r="G10" s="49" t="str">
        <f t="shared" si="6"/>
        <v>SF0088061</v>
      </c>
      <c r="H10" s="49" t="str">
        <f t="shared" si="7"/>
        <v>Loan Officer</v>
      </c>
      <c r="I10" s="120" t="s">
        <v>326</v>
      </c>
      <c r="J10" s="120" t="s">
        <v>328</v>
      </c>
      <c r="K10" s="120" t="s">
        <v>329</v>
      </c>
      <c r="L10" s="11">
        <v>354986976</v>
      </c>
      <c r="M10" s="65" t="s">
        <v>330</v>
      </c>
      <c r="N10" s="124">
        <v>42000</v>
      </c>
      <c r="O10" s="124">
        <v>2240</v>
      </c>
      <c r="P10" s="121" t="s">
        <v>139</v>
      </c>
      <c r="Q10" s="80">
        <v>45692</v>
      </c>
      <c r="R10" s="124">
        <v>1460</v>
      </c>
      <c r="S10" s="124">
        <v>0</v>
      </c>
      <c r="T10" s="124">
        <v>0</v>
      </c>
      <c r="U10" s="125">
        <f t="shared" si="1"/>
        <v>1460</v>
      </c>
      <c r="V10" s="117" t="s">
        <v>202</v>
      </c>
      <c r="W10" s="122" t="s">
        <v>525</v>
      </c>
    </row>
    <row r="11" spans="1:23" ht="25.05" customHeight="1" x14ac:dyDescent="0.3">
      <c r="A11" s="64">
        <v>7</v>
      </c>
      <c r="B11" s="60" t="str">
        <f t="shared" si="2"/>
        <v>BH3955</v>
      </c>
      <c r="C11" s="119" t="str">
        <f t="shared" si="3"/>
        <v>Jagdishpur-2</v>
      </c>
      <c r="D11" s="41" t="str">
        <f t="shared" si="4"/>
        <v>FN25-26-01363</v>
      </c>
      <c r="E11" s="65">
        <v>45875</v>
      </c>
      <c r="F11" s="38" t="str">
        <f t="shared" si="5"/>
        <v>Dilip Kumar</v>
      </c>
      <c r="G11" s="49" t="str">
        <f t="shared" si="6"/>
        <v>SF0088061</v>
      </c>
      <c r="H11" s="49" t="str">
        <f t="shared" si="7"/>
        <v>Loan Officer</v>
      </c>
      <c r="I11" s="120" t="s">
        <v>275</v>
      </c>
      <c r="J11" s="120" t="s">
        <v>278</v>
      </c>
      <c r="K11" s="120" t="s">
        <v>282</v>
      </c>
      <c r="L11" s="11">
        <v>351123331</v>
      </c>
      <c r="M11" s="65" t="s">
        <v>283</v>
      </c>
      <c r="N11" s="124">
        <v>52390</v>
      </c>
      <c r="O11" s="124">
        <v>2800</v>
      </c>
      <c r="P11" s="121" t="s">
        <v>139</v>
      </c>
      <c r="Q11" s="80">
        <v>45599</v>
      </c>
      <c r="R11" s="124">
        <v>2800</v>
      </c>
      <c r="S11" s="124">
        <v>0</v>
      </c>
      <c r="T11" s="124">
        <v>0</v>
      </c>
      <c r="U11" s="125">
        <f t="shared" si="1"/>
        <v>2800</v>
      </c>
      <c r="V11" s="117" t="s">
        <v>201</v>
      </c>
      <c r="W11" s="122" t="s">
        <v>526</v>
      </c>
    </row>
    <row r="12" spans="1:23" ht="25.05" customHeight="1" x14ac:dyDescent="0.3">
      <c r="A12" s="64">
        <v>8</v>
      </c>
      <c r="B12" s="60" t="str">
        <f t="shared" si="2"/>
        <v>BH3955</v>
      </c>
      <c r="C12" s="119" t="str">
        <f t="shared" si="3"/>
        <v>Jagdishpur-2</v>
      </c>
      <c r="D12" s="41" t="str">
        <f t="shared" si="4"/>
        <v>FN25-26-01363</v>
      </c>
      <c r="E12" s="65">
        <v>45875</v>
      </c>
      <c r="F12" s="38" t="str">
        <f t="shared" si="5"/>
        <v>Dilip Kumar</v>
      </c>
      <c r="G12" s="49" t="str">
        <f t="shared" si="6"/>
        <v>SF0088061</v>
      </c>
      <c r="H12" s="49" t="str">
        <f t="shared" si="7"/>
        <v>Loan Officer</v>
      </c>
      <c r="I12" s="120" t="s">
        <v>275</v>
      </c>
      <c r="J12" s="120" t="s">
        <v>278</v>
      </c>
      <c r="K12" s="120" t="s">
        <v>282</v>
      </c>
      <c r="L12" s="11">
        <v>351123331</v>
      </c>
      <c r="M12" s="65" t="s">
        <v>283</v>
      </c>
      <c r="N12" s="124">
        <v>52390</v>
      </c>
      <c r="O12" s="124">
        <v>2800</v>
      </c>
      <c r="P12" s="121" t="s">
        <v>139</v>
      </c>
      <c r="Q12" s="80">
        <v>45629</v>
      </c>
      <c r="R12" s="124">
        <v>2800</v>
      </c>
      <c r="S12" s="124">
        <v>0</v>
      </c>
      <c r="T12" s="124">
        <v>0</v>
      </c>
      <c r="U12" s="125">
        <f t="shared" si="1"/>
        <v>2800</v>
      </c>
      <c r="V12" s="117" t="s">
        <v>201</v>
      </c>
      <c r="W12" s="122" t="s">
        <v>528</v>
      </c>
    </row>
    <row r="13" spans="1:23" ht="25.0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0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0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0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0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0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0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0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0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0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0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0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0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0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opLeftCell="BJ1" zoomScale="80" zoomScaleNormal="80" workbookViewId="0">
      <selection activeCell="BP1" sqref="BP1:BP1048576"/>
    </sheetView>
  </sheetViews>
  <sheetFormatPr defaultColWidth="0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/>
      <c r="B1" s="129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521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522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236</v>
      </c>
      <c r="BH3" s="98" t="s">
        <v>238</v>
      </c>
      <c r="BI3" s="88"/>
      <c r="BJ3" s="88"/>
      <c r="BK3" s="88"/>
      <c r="BL3" s="89"/>
      <c r="BM3" s="90"/>
      <c r="BN3" s="88"/>
      <c r="BO3" s="88"/>
      <c r="BP3" s="88"/>
      <c r="BQ3" s="98" t="s">
        <v>236</v>
      </c>
      <c r="BR3" s="98" t="s">
        <v>238</v>
      </c>
    </row>
    <row r="4" spans="1:70" ht="55.2" x14ac:dyDescent="0.3">
      <c r="A4" s="123" t="s">
        <v>223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224</v>
      </c>
      <c r="I4" s="123" t="s">
        <v>22</v>
      </c>
      <c r="J4" s="123" t="s">
        <v>225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226</v>
      </c>
      <c r="T4" s="123" t="s">
        <v>227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228</v>
      </c>
      <c r="AG4" s="123" t="s">
        <v>229</v>
      </c>
      <c r="AH4" s="123" t="s">
        <v>230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231</v>
      </c>
      <c r="AN4" s="123" t="s">
        <v>45</v>
      </c>
      <c r="AO4" s="123" t="s">
        <v>46</v>
      </c>
      <c r="AP4" s="123" t="s">
        <v>232</v>
      </c>
      <c r="AQ4" s="123" t="s">
        <v>233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234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235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3">
      <c r="A5" s="84">
        <v>1</v>
      </c>
      <c r="B5" s="38" t="s">
        <v>244</v>
      </c>
      <c r="C5" s="38" t="s">
        <v>245</v>
      </c>
      <c r="D5" s="38" t="s">
        <v>246</v>
      </c>
      <c r="E5" s="38" t="s">
        <v>247</v>
      </c>
      <c r="F5" s="38" t="s">
        <v>248</v>
      </c>
      <c r="G5" s="84" t="s">
        <v>249</v>
      </c>
      <c r="H5" s="38" t="s">
        <v>250</v>
      </c>
      <c r="I5" s="84">
        <v>21189</v>
      </c>
      <c r="J5" s="38" t="s">
        <v>272</v>
      </c>
      <c r="K5" s="84">
        <v>21189</v>
      </c>
      <c r="L5" s="84" t="s">
        <v>273</v>
      </c>
      <c r="M5" s="38" t="s">
        <v>274</v>
      </c>
      <c r="N5" s="84">
        <v>30801</v>
      </c>
      <c r="O5" s="84" t="s">
        <v>275</v>
      </c>
      <c r="P5" s="84">
        <v>47601</v>
      </c>
      <c r="Q5" s="38" t="s">
        <v>276</v>
      </c>
      <c r="R5" s="38" t="s">
        <v>277</v>
      </c>
      <c r="S5" s="84" t="s">
        <v>278</v>
      </c>
      <c r="T5" s="84" t="s">
        <v>278</v>
      </c>
      <c r="U5" s="84" t="s">
        <v>279</v>
      </c>
      <c r="V5" s="84" t="s">
        <v>280</v>
      </c>
      <c r="W5" s="84">
        <v>541</v>
      </c>
      <c r="X5" s="38" t="s">
        <v>281</v>
      </c>
      <c r="Y5" s="84">
        <v>351123331</v>
      </c>
      <c r="Z5" s="38" t="s">
        <v>282</v>
      </c>
      <c r="AA5" s="108" t="s">
        <v>283</v>
      </c>
      <c r="AB5" s="84">
        <v>52390</v>
      </c>
      <c r="AC5" s="108" t="s">
        <v>284</v>
      </c>
      <c r="AD5" s="84">
        <v>24</v>
      </c>
      <c r="AE5" s="84" t="s">
        <v>285</v>
      </c>
      <c r="AF5" s="84" t="s">
        <v>286</v>
      </c>
      <c r="AG5" s="108" t="s">
        <v>287</v>
      </c>
      <c r="AH5" s="84" t="s">
        <v>288</v>
      </c>
      <c r="AI5" s="108" t="s">
        <v>289</v>
      </c>
      <c r="AJ5" s="84">
        <v>3155</v>
      </c>
      <c r="AK5" s="84">
        <v>2800</v>
      </c>
      <c r="AL5" s="108" t="s">
        <v>290</v>
      </c>
      <c r="AM5" s="84">
        <v>44323.77</v>
      </c>
      <c r="AN5" s="112">
        <v>14831.23</v>
      </c>
      <c r="AO5" s="112">
        <v>59155</v>
      </c>
      <c r="AP5" s="112">
        <v>8066.23</v>
      </c>
      <c r="AQ5" s="112">
        <v>333.77</v>
      </c>
      <c r="AR5" s="112">
        <v>8400</v>
      </c>
      <c r="AS5" s="112">
        <v>8066.23</v>
      </c>
      <c r="AT5" s="112">
        <v>333.77</v>
      </c>
      <c r="AU5" s="112">
        <v>8400</v>
      </c>
      <c r="AV5" s="84">
        <v>29</v>
      </c>
      <c r="AW5" s="84" t="s">
        <v>291</v>
      </c>
      <c r="AX5" s="84"/>
      <c r="AY5" s="108"/>
      <c r="AZ5" s="84"/>
      <c r="BA5" s="84"/>
      <c r="BB5" s="84" t="s">
        <v>292</v>
      </c>
      <c r="BC5" s="84" t="s">
        <v>293</v>
      </c>
      <c r="BD5" s="108"/>
      <c r="BE5" s="84">
        <v>0</v>
      </c>
      <c r="BF5" s="38" t="s">
        <v>278</v>
      </c>
      <c r="BG5" s="84" t="s">
        <v>294</v>
      </c>
      <c r="BH5" s="114" t="s">
        <v>295</v>
      </c>
      <c r="BI5" s="38" t="s">
        <v>110</v>
      </c>
      <c r="BJ5" s="85">
        <v>45875</v>
      </c>
      <c r="BK5" s="84"/>
      <c r="BL5" s="38" t="s">
        <v>114</v>
      </c>
      <c r="BM5" s="115" t="s">
        <v>119</v>
      </c>
      <c r="BN5" s="116" t="s">
        <v>199</v>
      </c>
      <c r="BO5" s="84" t="s">
        <v>241</v>
      </c>
      <c r="BP5" s="84">
        <v>8400</v>
      </c>
      <c r="BQ5" s="117" t="s">
        <v>201</v>
      </c>
      <c r="BR5" s="133" t="s">
        <v>271</v>
      </c>
    </row>
    <row r="6" spans="1:70" s="113" customFormat="1" ht="15" customHeight="1" x14ac:dyDescent="0.3">
      <c r="A6" s="84">
        <v>2</v>
      </c>
      <c r="B6" s="38" t="s">
        <v>244</v>
      </c>
      <c r="C6" s="38" t="s">
        <v>245</v>
      </c>
      <c r="D6" s="38" t="s">
        <v>246</v>
      </c>
      <c r="E6" s="38" t="s">
        <v>247</v>
      </c>
      <c r="F6" s="38" t="s">
        <v>248</v>
      </c>
      <c r="G6" s="84" t="s">
        <v>249</v>
      </c>
      <c r="H6" s="38" t="s">
        <v>250</v>
      </c>
      <c r="I6" s="84">
        <v>21189</v>
      </c>
      <c r="J6" s="38" t="s">
        <v>272</v>
      </c>
      <c r="K6" s="84">
        <v>21189</v>
      </c>
      <c r="L6" s="84" t="s">
        <v>273</v>
      </c>
      <c r="M6" s="38" t="s">
        <v>274</v>
      </c>
      <c r="N6" s="84">
        <v>30661</v>
      </c>
      <c r="O6" s="84" t="s">
        <v>296</v>
      </c>
      <c r="P6" s="84">
        <v>47442</v>
      </c>
      <c r="Q6" s="38" t="s">
        <v>297</v>
      </c>
      <c r="R6" s="38" t="s">
        <v>277</v>
      </c>
      <c r="S6" s="84" t="s">
        <v>298</v>
      </c>
      <c r="T6" s="84" t="s">
        <v>298</v>
      </c>
      <c r="U6" s="84" t="s">
        <v>279</v>
      </c>
      <c r="V6" s="84" t="s">
        <v>280</v>
      </c>
      <c r="W6" s="84">
        <v>0</v>
      </c>
      <c r="X6" s="38" t="s">
        <v>299</v>
      </c>
      <c r="Y6" s="84">
        <v>355639552</v>
      </c>
      <c r="Z6" s="38" t="s">
        <v>300</v>
      </c>
      <c r="AA6" s="108" t="s">
        <v>301</v>
      </c>
      <c r="AB6" s="84">
        <v>80000</v>
      </c>
      <c r="AC6" s="108" t="s">
        <v>284</v>
      </c>
      <c r="AD6" s="84">
        <v>24</v>
      </c>
      <c r="AE6" s="84" t="s">
        <v>302</v>
      </c>
      <c r="AF6" s="84" t="s">
        <v>303</v>
      </c>
      <c r="AG6" s="108" t="s">
        <v>304</v>
      </c>
      <c r="AH6" s="84" t="s">
        <v>305</v>
      </c>
      <c r="AI6" s="108" t="s">
        <v>306</v>
      </c>
      <c r="AJ6" s="84">
        <v>4270</v>
      </c>
      <c r="AK6" s="84">
        <v>4270</v>
      </c>
      <c r="AL6" s="108" t="s">
        <v>307</v>
      </c>
      <c r="AM6" s="84">
        <v>45582.87</v>
      </c>
      <c r="AN6" s="112">
        <v>18917.13</v>
      </c>
      <c r="AO6" s="112">
        <v>64500</v>
      </c>
      <c r="AP6" s="112">
        <v>34417.129999999997</v>
      </c>
      <c r="AQ6" s="112">
        <v>3259.87</v>
      </c>
      <c r="AR6" s="112">
        <v>37677</v>
      </c>
      <c r="AS6" s="112">
        <v>3444.93</v>
      </c>
      <c r="AT6" s="112">
        <v>375.07</v>
      </c>
      <c r="AU6" s="112">
        <v>3820</v>
      </c>
      <c r="AV6" s="84">
        <v>16</v>
      </c>
      <c r="AW6" s="84" t="s">
        <v>308</v>
      </c>
      <c r="AX6" s="84"/>
      <c r="AY6" s="108"/>
      <c r="AZ6" s="84"/>
      <c r="BA6" s="84"/>
      <c r="BB6" s="84" t="s">
        <v>292</v>
      </c>
      <c r="BC6" s="84" t="s">
        <v>293</v>
      </c>
      <c r="BD6" s="108"/>
      <c r="BE6" s="84">
        <v>0</v>
      </c>
      <c r="BF6" s="38" t="s">
        <v>298</v>
      </c>
      <c r="BG6" s="84" t="s">
        <v>309</v>
      </c>
      <c r="BH6" s="114" t="s">
        <v>295</v>
      </c>
      <c r="BI6" s="38" t="s">
        <v>110</v>
      </c>
      <c r="BJ6" s="85">
        <v>45875</v>
      </c>
      <c r="BK6" s="84"/>
      <c r="BL6" s="38" t="s">
        <v>114</v>
      </c>
      <c r="BM6" s="115" t="s">
        <v>119</v>
      </c>
      <c r="BN6" s="116" t="s">
        <v>199</v>
      </c>
      <c r="BO6" s="84" t="s">
        <v>241</v>
      </c>
      <c r="BP6" s="84">
        <v>4270</v>
      </c>
      <c r="BQ6" s="117" t="s">
        <v>201</v>
      </c>
      <c r="BR6" s="118" t="s">
        <v>310</v>
      </c>
    </row>
    <row r="7" spans="1:70" s="113" customFormat="1" ht="15" customHeight="1" x14ac:dyDescent="0.3">
      <c r="A7" s="84">
        <v>3</v>
      </c>
      <c r="B7" s="38" t="s">
        <v>244</v>
      </c>
      <c r="C7" s="38" t="s">
        <v>245</v>
      </c>
      <c r="D7" s="38" t="s">
        <v>246</v>
      </c>
      <c r="E7" s="38" t="s">
        <v>247</v>
      </c>
      <c r="F7" s="38" t="s">
        <v>248</v>
      </c>
      <c r="G7" s="84" t="s">
        <v>249</v>
      </c>
      <c r="H7" s="38" t="s">
        <v>250</v>
      </c>
      <c r="I7" s="84">
        <v>21205</v>
      </c>
      <c r="J7" s="38" t="s">
        <v>311</v>
      </c>
      <c r="K7" s="84">
        <v>21205</v>
      </c>
      <c r="L7" s="84" t="s">
        <v>273</v>
      </c>
      <c r="M7" s="38" t="s">
        <v>274</v>
      </c>
      <c r="N7" s="84">
        <v>30892</v>
      </c>
      <c r="O7" s="84" t="s">
        <v>312</v>
      </c>
      <c r="P7" s="84">
        <v>47728</v>
      </c>
      <c r="Q7" s="38" t="s">
        <v>313</v>
      </c>
      <c r="R7" s="38" t="s">
        <v>277</v>
      </c>
      <c r="S7" s="84" t="s">
        <v>314</v>
      </c>
      <c r="T7" s="84" t="s">
        <v>314</v>
      </c>
      <c r="U7" s="84" t="s">
        <v>279</v>
      </c>
      <c r="V7" s="84" t="s">
        <v>280</v>
      </c>
      <c r="W7" s="84">
        <v>541</v>
      </c>
      <c r="X7" s="38" t="s">
        <v>281</v>
      </c>
      <c r="Y7" s="84">
        <v>353965017</v>
      </c>
      <c r="Z7" s="38" t="s">
        <v>315</v>
      </c>
      <c r="AA7" s="108" t="s">
        <v>316</v>
      </c>
      <c r="AB7" s="84">
        <v>52000</v>
      </c>
      <c r="AC7" s="108" t="s">
        <v>317</v>
      </c>
      <c r="AD7" s="84">
        <v>24</v>
      </c>
      <c r="AE7" s="84" t="s">
        <v>285</v>
      </c>
      <c r="AF7" s="84" t="s">
        <v>318</v>
      </c>
      <c r="AG7" s="108" t="s">
        <v>319</v>
      </c>
      <c r="AH7" s="84" t="s">
        <v>288</v>
      </c>
      <c r="AI7" s="108" t="s">
        <v>320</v>
      </c>
      <c r="AJ7" s="84">
        <v>2780</v>
      </c>
      <c r="AK7" s="84">
        <v>2780</v>
      </c>
      <c r="AL7" s="108" t="s">
        <v>321</v>
      </c>
      <c r="AM7" s="84">
        <v>36755.39</v>
      </c>
      <c r="AN7" s="112">
        <v>13284.61</v>
      </c>
      <c r="AO7" s="112">
        <v>50040</v>
      </c>
      <c r="AP7" s="112">
        <v>15244.61</v>
      </c>
      <c r="AQ7" s="112">
        <v>1139.3900000000001</v>
      </c>
      <c r="AR7" s="112">
        <v>16384</v>
      </c>
      <c r="AS7" s="112">
        <v>2414.5500000000002</v>
      </c>
      <c r="AT7" s="112">
        <v>365.45</v>
      </c>
      <c r="AU7" s="112">
        <v>2780</v>
      </c>
      <c r="AV7" s="84">
        <v>19</v>
      </c>
      <c r="AW7" s="84" t="s">
        <v>322</v>
      </c>
      <c r="AX7" s="84"/>
      <c r="AY7" s="108"/>
      <c r="AZ7" s="84"/>
      <c r="BA7" s="84"/>
      <c r="BB7" s="84" t="s">
        <v>292</v>
      </c>
      <c r="BC7" s="84" t="s">
        <v>293</v>
      </c>
      <c r="BD7" s="108"/>
      <c r="BE7" s="84">
        <v>0</v>
      </c>
      <c r="BF7" s="38" t="s">
        <v>314</v>
      </c>
      <c r="BG7" s="84" t="s">
        <v>323</v>
      </c>
      <c r="BH7" s="114" t="s">
        <v>295</v>
      </c>
      <c r="BI7" s="38" t="s">
        <v>110</v>
      </c>
      <c r="BJ7" s="85">
        <v>45876</v>
      </c>
      <c r="BK7" s="84"/>
      <c r="BL7" s="38" t="s">
        <v>114</v>
      </c>
      <c r="BM7" s="115" t="s">
        <v>119</v>
      </c>
      <c r="BN7" s="116" t="s">
        <v>199</v>
      </c>
      <c r="BO7" s="84" t="s">
        <v>241</v>
      </c>
      <c r="BP7" s="84">
        <v>2780</v>
      </c>
      <c r="BQ7" s="117" t="s">
        <v>201</v>
      </c>
      <c r="BR7" s="118" t="s">
        <v>324</v>
      </c>
    </row>
    <row r="8" spans="1:70" s="113" customFormat="1" ht="15" customHeight="1" x14ac:dyDescent="0.3">
      <c r="A8" s="84">
        <v>4</v>
      </c>
      <c r="B8" s="38" t="s">
        <v>244</v>
      </c>
      <c r="C8" s="38" t="s">
        <v>245</v>
      </c>
      <c r="D8" s="38" t="s">
        <v>246</v>
      </c>
      <c r="E8" s="38" t="s">
        <v>247</v>
      </c>
      <c r="F8" s="38" t="s">
        <v>248</v>
      </c>
      <c r="G8" s="84" t="s">
        <v>249</v>
      </c>
      <c r="H8" s="38" t="s">
        <v>250</v>
      </c>
      <c r="I8" s="84">
        <v>21259</v>
      </c>
      <c r="J8" s="38" t="s">
        <v>325</v>
      </c>
      <c r="K8" s="84">
        <v>21259</v>
      </c>
      <c r="L8" s="84" t="s">
        <v>273</v>
      </c>
      <c r="M8" s="38" t="s">
        <v>274</v>
      </c>
      <c r="N8" s="84">
        <v>30938</v>
      </c>
      <c r="O8" s="84" t="s">
        <v>326</v>
      </c>
      <c r="P8" s="84">
        <v>770360</v>
      </c>
      <c r="Q8" s="38" t="s">
        <v>327</v>
      </c>
      <c r="R8" s="38" t="s">
        <v>277</v>
      </c>
      <c r="S8" s="84" t="s">
        <v>328</v>
      </c>
      <c r="T8" s="84" t="s">
        <v>328</v>
      </c>
      <c r="U8" s="84" t="s">
        <v>279</v>
      </c>
      <c r="V8" s="84" t="s">
        <v>280</v>
      </c>
      <c r="W8" s="84">
        <v>541</v>
      </c>
      <c r="X8" s="38" t="s">
        <v>281</v>
      </c>
      <c r="Y8" s="84">
        <v>354986976</v>
      </c>
      <c r="Z8" s="38" t="s">
        <v>329</v>
      </c>
      <c r="AA8" s="108" t="s">
        <v>330</v>
      </c>
      <c r="AB8" s="84">
        <v>42000</v>
      </c>
      <c r="AC8" s="108" t="s">
        <v>331</v>
      </c>
      <c r="AD8" s="84">
        <v>24</v>
      </c>
      <c r="AE8" s="84" t="s">
        <v>332</v>
      </c>
      <c r="AF8" s="84" t="s">
        <v>318</v>
      </c>
      <c r="AG8" s="108" t="s">
        <v>333</v>
      </c>
      <c r="AH8" s="84" t="s">
        <v>288</v>
      </c>
      <c r="AI8" s="108" t="s">
        <v>334</v>
      </c>
      <c r="AJ8" s="84">
        <v>2240</v>
      </c>
      <c r="AK8" s="84">
        <v>2240</v>
      </c>
      <c r="AL8" s="108" t="s">
        <v>335</v>
      </c>
      <c r="AM8" s="84">
        <v>20086.2</v>
      </c>
      <c r="AN8" s="112">
        <v>9033.7999999999993</v>
      </c>
      <c r="AO8" s="112">
        <v>29120</v>
      </c>
      <c r="AP8" s="112">
        <v>21913.8</v>
      </c>
      <c r="AQ8" s="112">
        <v>2847.2</v>
      </c>
      <c r="AR8" s="112">
        <v>24761</v>
      </c>
      <c r="AS8" s="112">
        <v>7390.96</v>
      </c>
      <c r="AT8" s="112">
        <v>1569.04</v>
      </c>
      <c r="AU8" s="112">
        <v>8960</v>
      </c>
      <c r="AV8" s="84">
        <v>17</v>
      </c>
      <c r="AW8" s="84" t="s">
        <v>336</v>
      </c>
      <c r="AX8" s="84"/>
      <c r="AY8" s="108"/>
      <c r="AZ8" s="84"/>
      <c r="BA8" s="84"/>
      <c r="BB8" s="84" t="s">
        <v>292</v>
      </c>
      <c r="BC8" s="84" t="s">
        <v>293</v>
      </c>
      <c r="BD8" s="108"/>
      <c r="BE8" s="84">
        <v>0</v>
      </c>
      <c r="BF8" s="38" t="s">
        <v>328</v>
      </c>
      <c r="BG8" s="84" t="s">
        <v>337</v>
      </c>
      <c r="BH8" s="114" t="s">
        <v>295</v>
      </c>
      <c r="BI8" s="38" t="s">
        <v>110</v>
      </c>
      <c r="BJ8" s="85">
        <v>45876</v>
      </c>
      <c r="BK8" s="84"/>
      <c r="BL8" s="38" t="s">
        <v>115</v>
      </c>
      <c r="BM8" s="115" t="s">
        <v>120</v>
      </c>
      <c r="BN8" s="116" t="s">
        <v>199</v>
      </c>
      <c r="BO8" s="84" t="s">
        <v>241</v>
      </c>
      <c r="BP8" s="84">
        <v>5880</v>
      </c>
      <c r="BQ8" s="117" t="s">
        <v>202</v>
      </c>
      <c r="BR8" s="133" t="s">
        <v>346</v>
      </c>
    </row>
    <row r="9" spans="1:70" s="113" customFormat="1" ht="15" customHeight="1" x14ac:dyDescent="0.3">
      <c r="A9" s="84">
        <v>5</v>
      </c>
      <c r="B9" s="38" t="s">
        <v>244</v>
      </c>
      <c r="C9" s="38" t="s">
        <v>245</v>
      </c>
      <c r="D9" s="38" t="s">
        <v>246</v>
      </c>
      <c r="E9" s="38" t="s">
        <v>247</v>
      </c>
      <c r="F9" s="38" t="s">
        <v>248</v>
      </c>
      <c r="G9" s="84" t="s">
        <v>249</v>
      </c>
      <c r="H9" s="38" t="s">
        <v>250</v>
      </c>
      <c r="I9" s="84">
        <v>21259</v>
      </c>
      <c r="J9" s="38" t="s">
        <v>325</v>
      </c>
      <c r="K9" s="84">
        <v>21259</v>
      </c>
      <c r="L9" s="84" t="s">
        <v>273</v>
      </c>
      <c r="M9" s="38" t="s">
        <v>274</v>
      </c>
      <c r="N9" s="84">
        <v>30938</v>
      </c>
      <c r="O9" s="84" t="s">
        <v>326</v>
      </c>
      <c r="P9" s="84">
        <v>47781</v>
      </c>
      <c r="Q9" s="38" t="s">
        <v>338</v>
      </c>
      <c r="R9" s="38" t="s">
        <v>277</v>
      </c>
      <c r="S9" s="84" t="s">
        <v>339</v>
      </c>
      <c r="T9" s="84" t="s">
        <v>339</v>
      </c>
      <c r="U9" s="84" t="s">
        <v>279</v>
      </c>
      <c r="V9" s="84" t="s">
        <v>280</v>
      </c>
      <c r="W9" s="84">
        <v>541</v>
      </c>
      <c r="X9" s="38" t="s">
        <v>281</v>
      </c>
      <c r="Y9" s="84">
        <v>354944166</v>
      </c>
      <c r="Z9" s="38" t="s">
        <v>340</v>
      </c>
      <c r="AA9" s="108" t="s">
        <v>341</v>
      </c>
      <c r="AB9" s="84">
        <v>42000</v>
      </c>
      <c r="AC9" s="108" t="s">
        <v>331</v>
      </c>
      <c r="AD9" s="84">
        <v>24</v>
      </c>
      <c r="AE9" s="84" t="s">
        <v>332</v>
      </c>
      <c r="AF9" s="84" t="s">
        <v>318</v>
      </c>
      <c r="AG9" s="108" t="s">
        <v>342</v>
      </c>
      <c r="AH9" s="84" t="s">
        <v>288</v>
      </c>
      <c r="AI9" s="108" t="s">
        <v>334</v>
      </c>
      <c r="AJ9" s="84">
        <v>2240</v>
      </c>
      <c r="AK9" s="84">
        <v>2240</v>
      </c>
      <c r="AL9" s="108" t="s">
        <v>343</v>
      </c>
      <c r="AM9" s="84">
        <v>27397.33</v>
      </c>
      <c r="AN9" s="112">
        <v>10682.67</v>
      </c>
      <c r="AO9" s="112">
        <v>38080</v>
      </c>
      <c r="AP9" s="112">
        <v>14602.67</v>
      </c>
      <c r="AQ9" s="112">
        <v>1290.33</v>
      </c>
      <c r="AR9" s="112">
        <v>15893</v>
      </c>
      <c r="AS9" s="112">
        <v>0</v>
      </c>
      <c r="AT9" s="112">
        <v>0</v>
      </c>
      <c r="AU9" s="112">
        <v>0</v>
      </c>
      <c r="AV9" s="84">
        <v>17</v>
      </c>
      <c r="AW9" s="84" t="s">
        <v>344</v>
      </c>
      <c r="AX9" s="84"/>
      <c r="AY9" s="108"/>
      <c r="AZ9" s="84"/>
      <c r="BA9" s="84"/>
      <c r="BB9" s="84" t="s">
        <v>292</v>
      </c>
      <c r="BC9" s="84" t="s">
        <v>293</v>
      </c>
      <c r="BD9" s="108"/>
      <c r="BE9" s="84">
        <v>0</v>
      </c>
      <c r="BF9" s="38" t="s">
        <v>339</v>
      </c>
      <c r="BG9" s="84" t="s">
        <v>345</v>
      </c>
      <c r="BH9" s="114" t="s">
        <v>295</v>
      </c>
      <c r="BI9" s="38" t="s">
        <v>110</v>
      </c>
      <c r="BJ9" s="85">
        <v>45875</v>
      </c>
      <c r="BK9" s="84"/>
      <c r="BL9" s="38" t="s">
        <v>115</v>
      </c>
      <c r="BM9" s="115" t="s">
        <v>120</v>
      </c>
      <c r="BN9" s="116" t="s">
        <v>199</v>
      </c>
      <c r="BO9" s="84" t="s">
        <v>242</v>
      </c>
      <c r="BP9" s="84">
        <v>0</v>
      </c>
      <c r="BQ9" s="117"/>
      <c r="BR9" s="118" t="s">
        <v>347</v>
      </c>
    </row>
    <row r="10" spans="1:70" s="113" customFormat="1" ht="15" customHeight="1" x14ac:dyDescent="0.3">
      <c r="A10" s="84">
        <v>6</v>
      </c>
      <c r="B10" s="38" t="s">
        <v>244</v>
      </c>
      <c r="C10" s="38" t="s">
        <v>245</v>
      </c>
      <c r="D10" s="38" t="s">
        <v>246</v>
      </c>
      <c r="E10" s="38" t="s">
        <v>247</v>
      </c>
      <c r="F10" s="38" t="s">
        <v>248</v>
      </c>
      <c r="G10" s="84" t="s">
        <v>249</v>
      </c>
      <c r="H10" s="38" t="s">
        <v>250</v>
      </c>
      <c r="I10" s="84">
        <v>21259</v>
      </c>
      <c r="J10" s="38" t="s">
        <v>325</v>
      </c>
      <c r="K10" s="84">
        <v>21259</v>
      </c>
      <c r="L10" s="84" t="s">
        <v>273</v>
      </c>
      <c r="M10" s="38" t="s">
        <v>274</v>
      </c>
      <c r="N10" s="84">
        <v>30938</v>
      </c>
      <c r="O10" s="84" t="s">
        <v>326</v>
      </c>
      <c r="P10" s="84">
        <v>47857</v>
      </c>
      <c r="Q10" s="38" t="s">
        <v>348</v>
      </c>
      <c r="R10" s="38" t="s">
        <v>277</v>
      </c>
      <c r="S10" s="84" t="s">
        <v>349</v>
      </c>
      <c r="T10" s="84" t="s">
        <v>349</v>
      </c>
      <c r="U10" s="84" t="s">
        <v>279</v>
      </c>
      <c r="V10" s="84" t="s">
        <v>280</v>
      </c>
      <c r="W10" s="84">
        <v>541</v>
      </c>
      <c r="X10" s="38" t="s">
        <v>350</v>
      </c>
      <c r="Y10" s="84">
        <v>354181768</v>
      </c>
      <c r="Z10" s="38" t="s">
        <v>351</v>
      </c>
      <c r="AA10" s="108" t="s">
        <v>352</v>
      </c>
      <c r="AB10" s="84">
        <v>42000</v>
      </c>
      <c r="AC10" s="108" t="s">
        <v>331</v>
      </c>
      <c r="AD10" s="84">
        <v>24</v>
      </c>
      <c r="AE10" s="84" t="s">
        <v>332</v>
      </c>
      <c r="AF10" s="84" t="s">
        <v>318</v>
      </c>
      <c r="AG10" s="108" t="s">
        <v>353</v>
      </c>
      <c r="AH10" s="84" t="s">
        <v>288</v>
      </c>
      <c r="AI10" s="108" t="s">
        <v>354</v>
      </c>
      <c r="AJ10" s="84">
        <v>2240</v>
      </c>
      <c r="AK10" s="84">
        <v>2240</v>
      </c>
      <c r="AL10" s="108" t="s">
        <v>355</v>
      </c>
      <c r="AM10" s="84">
        <v>26820.66</v>
      </c>
      <c r="AN10" s="112">
        <v>11259.34</v>
      </c>
      <c r="AO10" s="112">
        <v>38080</v>
      </c>
      <c r="AP10" s="112">
        <v>15179.34</v>
      </c>
      <c r="AQ10" s="112">
        <v>1347.66</v>
      </c>
      <c r="AR10" s="112">
        <v>16527</v>
      </c>
      <c r="AS10" s="112">
        <v>1948.89</v>
      </c>
      <c r="AT10" s="112">
        <v>291.11</v>
      </c>
      <c r="AU10" s="112">
        <v>2240</v>
      </c>
      <c r="AV10" s="84">
        <v>18</v>
      </c>
      <c r="AW10" s="84" t="s">
        <v>322</v>
      </c>
      <c r="AX10" s="84"/>
      <c r="AY10" s="108"/>
      <c r="AZ10" s="84"/>
      <c r="BA10" s="84"/>
      <c r="BB10" s="84" t="s">
        <v>292</v>
      </c>
      <c r="BC10" s="84" t="s">
        <v>293</v>
      </c>
      <c r="BD10" s="108"/>
      <c r="BE10" s="84">
        <v>0</v>
      </c>
      <c r="BF10" s="38" t="s">
        <v>349</v>
      </c>
      <c r="BG10" s="84" t="s">
        <v>356</v>
      </c>
      <c r="BH10" s="114" t="s">
        <v>295</v>
      </c>
      <c r="BI10" s="38" t="s">
        <v>110</v>
      </c>
      <c r="BJ10" s="85">
        <v>45875</v>
      </c>
      <c r="BK10" s="84"/>
      <c r="BL10" s="38" t="s">
        <v>115</v>
      </c>
      <c r="BM10" s="115" t="s">
        <v>120</v>
      </c>
      <c r="BN10" s="116" t="s">
        <v>199</v>
      </c>
      <c r="BO10" s="84" t="s">
        <v>242</v>
      </c>
      <c r="BP10" s="84">
        <v>0</v>
      </c>
      <c r="BQ10" s="117"/>
      <c r="BR10" s="118" t="s">
        <v>347</v>
      </c>
    </row>
    <row r="11" spans="1:70" s="113" customFormat="1" ht="15" customHeight="1" x14ac:dyDescent="0.3">
      <c r="A11" s="84">
        <v>7</v>
      </c>
      <c r="B11" s="38" t="s">
        <v>244</v>
      </c>
      <c r="C11" s="38" t="s">
        <v>245</v>
      </c>
      <c r="D11" s="38" t="s">
        <v>246</v>
      </c>
      <c r="E11" s="38" t="s">
        <v>247</v>
      </c>
      <c r="F11" s="38" t="s">
        <v>248</v>
      </c>
      <c r="G11" s="84" t="s">
        <v>249</v>
      </c>
      <c r="H11" s="38" t="s">
        <v>250</v>
      </c>
      <c r="I11" s="84">
        <v>21259</v>
      </c>
      <c r="J11" s="38" t="s">
        <v>325</v>
      </c>
      <c r="K11" s="84">
        <v>21259</v>
      </c>
      <c r="L11" s="84" t="s">
        <v>273</v>
      </c>
      <c r="M11" s="38" t="s">
        <v>274</v>
      </c>
      <c r="N11" s="84">
        <v>30938</v>
      </c>
      <c r="O11" s="84" t="s">
        <v>326</v>
      </c>
      <c r="P11" s="84">
        <v>47857</v>
      </c>
      <c r="Q11" s="38" t="s">
        <v>348</v>
      </c>
      <c r="R11" s="38" t="s">
        <v>277</v>
      </c>
      <c r="S11" s="84" t="s">
        <v>357</v>
      </c>
      <c r="T11" s="84" t="s">
        <v>357</v>
      </c>
      <c r="U11" s="84" t="s">
        <v>279</v>
      </c>
      <c r="V11" s="84" t="s">
        <v>280</v>
      </c>
      <c r="W11" s="84">
        <v>0</v>
      </c>
      <c r="X11" s="38" t="s">
        <v>358</v>
      </c>
      <c r="Y11" s="84">
        <v>357429153</v>
      </c>
      <c r="Z11" s="38" t="s">
        <v>359</v>
      </c>
      <c r="AA11" s="108" t="s">
        <v>360</v>
      </c>
      <c r="AB11" s="84">
        <v>72000</v>
      </c>
      <c r="AC11" s="108" t="s">
        <v>331</v>
      </c>
      <c r="AD11" s="84">
        <v>24</v>
      </c>
      <c r="AE11" s="84" t="s">
        <v>361</v>
      </c>
      <c r="AF11" s="84" t="s">
        <v>362</v>
      </c>
      <c r="AG11" s="108" t="s">
        <v>363</v>
      </c>
      <c r="AH11" s="84" t="s">
        <v>364</v>
      </c>
      <c r="AI11" s="108" t="s">
        <v>365</v>
      </c>
      <c r="AJ11" s="84">
        <v>3840</v>
      </c>
      <c r="AK11" s="84">
        <v>3840</v>
      </c>
      <c r="AL11" s="108" t="s">
        <v>355</v>
      </c>
      <c r="AM11" s="84">
        <v>31065.58</v>
      </c>
      <c r="AN11" s="112">
        <v>15014.42</v>
      </c>
      <c r="AO11" s="112">
        <v>46080</v>
      </c>
      <c r="AP11" s="112">
        <v>40934.42</v>
      </c>
      <c r="AQ11" s="112">
        <v>5910.58</v>
      </c>
      <c r="AR11" s="112">
        <v>46845</v>
      </c>
      <c r="AS11" s="112">
        <v>0</v>
      </c>
      <c r="AT11" s="112">
        <v>0</v>
      </c>
      <c r="AU11" s="112">
        <v>0</v>
      </c>
      <c r="AV11" s="84">
        <v>12</v>
      </c>
      <c r="AW11" s="84" t="s">
        <v>344</v>
      </c>
      <c r="AX11" s="84"/>
      <c r="AY11" s="108"/>
      <c r="AZ11" s="84"/>
      <c r="BA11" s="84"/>
      <c r="BB11" s="84" t="s">
        <v>292</v>
      </c>
      <c r="BC11" s="84" t="s">
        <v>293</v>
      </c>
      <c r="BD11" s="108"/>
      <c r="BE11" s="84">
        <v>0</v>
      </c>
      <c r="BF11" s="38" t="s">
        <v>357</v>
      </c>
      <c r="BG11" s="84" t="s">
        <v>366</v>
      </c>
      <c r="BH11" s="114" t="s">
        <v>295</v>
      </c>
      <c r="BI11" s="38" t="s">
        <v>110</v>
      </c>
      <c r="BJ11" s="85">
        <v>45875</v>
      </c>
      <c r="BK11" s="84"/>
      <c r="BL11" s="38" t="s">
        <v>115</v>
      </c>
      <c r="BM11" s="115" t="s">
        <v>120</v>
      </c>
      <c r="BN11" s="116" t="s">
        <v>199</v>
      </c>
      <c r="BO11" s="84" t="s">
        <v>242</v>
      </c>
      <c r="BP11" s="84">
        <v>0</v>
      </c>
      <c r="BQ11" s="117"/>
      <c r="BR11" s="118" t="s">
        <v>347</v>
      </c>
    </row>
    <row r="12" spans="1:70" s="113" customFormat="1" ht="15" customHeight="1" x14ac:dyDescent="0.3">
      <c r="A12" s="84">
        <v>8</v>
      </c>
      <c r="B12" s="38" t="s">
        <v>244</v>
      </c>
      <c r="C12" s="38" t="s">
        <v>245</v>
      </c>
      <c r="D12" s="38" t="s">
        <v>246</v>
      </c>
      <c r="E12" s="38" t="s">
        <v>247</v>
      </c>
      <c r="F12" s="38" t="s">
        <v>248</v>
      </c>
      <c r="G12" s="84" t="s">
        <v>249</v>
      </c>
      <c r="H12" s="38" t="s">
        <v>250</v>
      </c>
      <c r="I12" s="84">
        <v>21189</v>
      </c>
      <c r="J12" s="38" t="s">
        <v>272</v>
      </c>
      <c r="K12" s="84">
        <v>21189</v>
      </c>
      <c r="L12" s="84" t="s">
        <v>273</v>
      </c>
      <c r="M12" s="38" t="s">
        <v>274</v>
      </c>
      <c r="N12" s="84">
        <v>30805</v>
      </c>
      <c r="O12" s="84" t="s">
        <v>275</v>
      </c>
      <c r="P12" s="84">
        <v>409414</v>
      </c>
      <c r="Q12" s="38" t="s">
        <v>367</v>
      </c>
      <c r="R12" s="38" t="s">
        <v>277</v>
      </c>
      <c r="S12" s="84" t="s">
        <v>368</v>
      </c>
      <c r="T12" s="84" t="s">
        <v>368</v>
      </c>
      <c r="U12" s="84" t="s">
        <v>369</v>
      </c>
      <c r="V12" s="84" t="s">
        <v>280</v>
      </c>
      <c r="W12" s="84">
        <v>541</v>
      </c>
      <c r="X12" s="38" t="s">
        <v>281</v>
      </c>
      <c r="Y12" s="84">
        <v>352263956</v>
      </c>
      <c r="Z12" s="38" t="s">
        <v>370</v>
      </c>
      <c r="AA12" s="108" t="s">
        <v>371</v>
      </c>
      <c r="AB12" s="84">
        <v>52000</v>
      </c>
      <c r="AC12" s="108" t="s">
        <v>284</v>
      </c>
      <c r="AD12" s="84">
        <v>24</v>
      </c>
      <c r="AE12" s="84" t="s">
        <v>285</v>
      </c>
      <c r="AF12" s="84" t="s">
        <v>303</v>
      </c>
      <c r="AG12" s="108" t="s">
        <v>287</v>
      </c>
      <c r="AH12" s="84" t="s">
        <v>305</v>
      </c>
      <c r="AI12" s="108" t="s">
        <v>372</v>
      </c>
      <c r="AJ12" s="84">
        <v>2780</v>
      </c>
      <c r="AK12" s="84">
        <v>2780</v>
      </c>
      <c r="AL12" s="108" t="s">
        <v>307</v>
      </c>
      <c r="AM12" s="84">
        <v>48866.46</v>
      </c>
      <c r="AN12" s="112">
        <v>15073.54</v>
      </c>
      <c r="AO12" s="112">
        <v>63940</v>
      </c>
      <c r="AP12" s="112">
        <v>3133.54</v>
      </c>
      <c r="AQ12" s="112">
        <v>67.459999999999994</v>
      </c>
      <c r="AR12" s="112">
        <v>3201</v>
      </c>
      <c r="AS12" s="112">
        <v>3133.54</v>
      </c>
      <c r="AT12" s="112">
        <v>67.459999999999994</v>
      </c>
      <c r="AU12" s="112">
        <v>3201</v>
      </c>
      <c r="AV12" s="84">
        <v>25</v>
      </c>
      <c r="AW12" s="84" t="s">
        <v>308</v>
      </c>
      <c r="AX12" s="84"/>
      <c r="AY12" s="108"/>
      <c r="AZ12" s="84"/>
      <c r="BA12" s="84"/>
      <c r="BB12" s="84" t="s">
        <v>292</v>
      </c>
      <c r="BC12" s="84" t="s">
        <v>293</v>
      </c>
      <c r="BD12" s="108"/>
      <c r="BE12" s="84">
        <v>0</v>
      </c>
      <c r="BF12" s="38" t="s">
        <v>368</v>
      </c>
      <c r="BG12" s="84" t="s">
        <v>373</v>
      </c>
      <c r="BH12" s="114" t="s">
        <v>295</v>
      </c>
      <c r="BI12" s="38" t="s">
        <v>110</v>
      </c>
      <c r="BJ12" s="85">
        <v>45875</v>
      </c>
      <c r="BK12" s="84"/>
      <c r="BL12" s="38" t="s">
        <v>115</v>
      </c>
      <c r="BM12" s="115" t="s">
        <v>130</v>
      </c>
      <c r="BN12" s="116" t="s">
        <v>200</v>
      </c>
      <c r="BO12" s="84" t="s">
        <v>243</v>
      </c>
      <c r="BP12" s="84">
        <v>0</v>
      </c>
      <c r="BQ12" s="117"/>
      <c r="BR12" s="118" t="s">
        <v>435</v>
      </c>
    </row>
    <row r="13" spans="1:70" s="113" customFormat="1" ht="15" customHeight="1" x14ac:dyDescent="0.3">
      <c r="A13" s="84">
        <v>9</v>
      </c>
      <c r="B13" s="38" t="s">
        <v>244</v>
      </c>
      <c r="C13" s="38" t="s">
        <v>245</v>
      </c>
      <c r="D13" s="38" t="s">
        <v>246</v>
      </c>
      <c r="E13" s="38" t="s">
        <v>247</v>
      </c>
      <c r="F13" s="38" t="s">
        <v>248</v>
      </c>
      <c r="G13" s="84" t="s">
        <v>249</v>
      </c>
      <c r="H13" s="38" t="s">
        <v>250</v>
      </c>
      <c r="I13" s="84">
        <v>21189</v>
      </c>
      <c r="J13" s="38" t="s">
        <v>272</v>
      </c>
      <c r="K13" s="84">
        <v>21189</v>
      </c>
      <c r="L13" s="84" t="s">
        <v>273</v>
      </c>
      <c r="M13" s="38" t="s">
        <v>274</v>
      </c>
      <c r="N13" s="84">
        <v>30801</v>
      </c>
      <c r="O13" s="84" t="s">
        <v>275</v>
      </c>
      <c r="P13" s="84">
        <v>47601</v>
      </c>
      <c r="Q13" s="38" t="s">
        <v>276</v>
      </c>
      <c r="R13" s="38" t="s">
        <v>277</v>
      </c>
      <c r="S13" s="84" t="s">
        <v>374</v>
      </c>
      <c r="T13" s="84" t="s">
        <v>374</v>
      </c>
      <c r="U13" s="84" t="s">
        <v>369</v>
      </c>
      <c r="V13" s="84" t="s">
        <v>280</v>
      </c>
      <c r="W13" s="84">
        <v>541</v>
      </c>
      <c r="X13" s="38" t="s">
        <v>281</v>
      </c>
      <c r="Y13" s="84">
        <v>352549353</v>
      </c>
      <c r="Z13" s="38" t="s">
        <v>375</v>
      </c>
      <c r="AA13" s="108" t="s">
        <v>376</v>
      </c>
      <c r="AB13" s="84">
        <v>63000</v>
      </c>
      <c r="AC13" s="108" t="s">
        <v>284</v>
      </c>
      <c r="AD13" s="84">
        <v>24</v>
      </c>
      <c r="AE13" s="84" t="s">
        <v>377</v>
      </c>
      <c r="AF13" s="84" t="s">
        <v>303</v>
      </c>
      <c r="AG13" s="108" t="s">
        <v>287</v>
      </c>
      <c r="AH13" s="84" t="s">
        <v>305</v>
      </c>
      <c r="AI13" s="108" t="s">
        <v>378</v>
      </c>
      <c r="AJ13" s="84">
        <v>3360</v>
      </c>
      <c r="AK13" s="84">
        <v>3360</v>
      </c>
      <c r="AL13" s="108" t="s">
        <v>307</v>
      </c>
      <c r="AM13" s="84">
        <v>55127.28</v>
      </c>
      <c r="AN13" s="112">
        <v>18792.72</v>
      </c>
      <c r="AO13" s="112">
        <v>73920</v>
      </c>
      <c r="AP13" s="112">
        <v>7872.72</v>
      </c>
      <c r="AQ13" s="112">
        <v>240.42</v>
      </c>
      <c r="AR13" s="112">
        <v>8113.14</v>
      </c>
      <c r="AS13" s="112">
        <v>0</v>
      </c>
      <c r="AT13" s="112">
        <v>0</v>
      </c>
      <c r="AU13" s="112">
        <v>0</v>
      </c>
      <c r="AV13" s="84">
        <v>22</v>
      </c>
      <c r="AW13" s="84" t="s">
        <v>344</v>
      </c>
      <c r="AX13" s="84"/>
      <c r="AY13" s="108"/>
      <c r="AZ13" s="84"/>
      <c r="BA13" s="84"/>
      <c r="BB13" s="84" t="s">
        <v>292</v>
      </c>
      <c r="BC13" s="84" t="s">
        <v>293</v>
      </c>
      <c r="BD13" s="108"/>
      <c r="BE13" s="84">
        <v>0</v>
      </c>
      <c r="BF13" s="38" t="s">
        <v>374</v>
      </c>
      <c r="BG13" s="84" t="s">
        <v>379</v>
      </c>
      <c r="BH13" s="114" t="s">
        <v>295</v>
      </c>
      <c r="BI13" s="38" t="s">
        <v>110</v>
      </c>
      <c r="BJ13" s="85">
        <v>45875</v>
      </c>
      <c r="BK13" s="84"/>
      <c r="BL13" s="38" t="s">
        <v>115</v>
      </c>
      <c r="BM13" s="115" t="s">
        <v>130</v>
      </c>
      <c r="BN13" s="116" t="s">
        <v>199</v>
      </c>
      <c r="BO13" s="84" t="s">
        <v>242</v>
      </c>
      <c r="BP13" s="84">
        <v>0</v>
      </c>
      <c r="BQ13" s="117"/>
      <c r="BR13" s="118" t="s">
        <v>436</v>
      </c>
    </row>
    <row r="14" spans="1:70" s="113" customFormat="1" ht="15" customHeight="1" x14ac:dyDescent="0.3">
      <c r="A14" s="84">
        <v>10</v>
      </c>
      <c r="B14" s="38" t="s">
        <v>244</v>
      </c>
      <c r="C14" s="38" t="s">
        <v>245</v>
      </c>
      <c r="D14" s="38" t="s">
        <v>246</v>
      </c>
      <c r="E14" s="38" t="s">
        <v>247</v>
      </c>
      <c r="F14" s="38" t="s">
        <v>248</v>
      </c>
      <c r="G14" s="84" t="s">
        <v>249</v>
      </c>
      <c r="H14" s="38" t="s">
        <v>250</v>
      </c>
      <c r="I14" s="84">
        <v>21189</v>
      </c>
      <c r="J14" s="38" t="s">
        <v>272</v>
      </c>
      <c r="K14" s="84">
        <v>21189</v>
      </c>
      <c r="L14" s="84" t="s">
        <v>273</v>
      </c>
      <c r="M14" s="38" t="s">
        <v>274</v>
      </c>
      <c r="N14" s="84">
        <v>30801</v>
      </c>
      <c r="O14" s="84" t="s">
        <v>275</v>
      </c>
      <c r="P14" s="84">
        <v>47601</v>
      </c>
      <c r="Q14" s="38" t="s">
        <v>276</v>
      </c>
      <c r="R14" s="38" t="s">
        <v>277</v>
      </c>
      <c r="S14" s="84" t="s">
        <v>380</v>
      </c>
      <c r="T14" s="84" t="s">
        <v>380</v>
      </c>
      <c r="U14" s="84" t="s">
        <v>279</v>
      </c>
      <c r="V14" s="84" t="s">
        <v>280</v>
      </c>
      <c r="W14" s="84">
        <v>541</v>
      </c>
      <c r="X14" s="38" t="s">
        <v>381</v>
      </c>
      <c r="Y14" s="84">
        <v>353279176</v>
      </c>
      <c r="Z14" s="38" t="s">
        <v>382</v>
      </c>
      <c r="AA14" s="108" t="s">
        <v>383</v>
      </c>
      <c r="AB14" s="84">
        <v>42000</v>
      </c>
      <c r="AC14" s="108" t="s">
        <v>284</v>
      </c>
      <c r="AD14" s="84">
        <v>24</v>
      </c>
      <c r="AE14" s="84" t="s">
        <v>332</v>
      </c>
      <c r="AF14" s="84" t="s">
        <v>318</v>
      </c>
      <c r="AG14" s="108" t="s">
        <v>384</v>
      </c>
      <c r="AH14" s="84" t="s">
        <v>288</v>
      </c>
      <c r="AI14" s="108" t="s">
        <v>385</v>
      </c>
      <c r="AJ14" s="84">
        <v>2240</v>
      </c>
      <c r="AK14" s="84">
        <v>2240</v>
      </c>
      <c r="AL14" s="108" t="s">
        <v>307</v>
      </c>
      <c r="AM14" s="84">
        <v>35855.78</v>
      </c>
      <c r="AN14" s="112">
        <v>11184.22</v>
      </c>
      <c r="AO14" s="112">
        <v>47040</v>
      </c>
      <c r="AP14" s="112">
        <v>6144.22</v>
      </c>
      <c r="AQ14" s="112">
        <v>239.78</v>
      </c>
      <c r="AR14" s="112">
        <v>6384</v>
      </c>
      <c r="AS14" s="112">
        <v>0</v>
      </c>
      <c r="AT14" s="112">
        <v>0</v>
      </c>
      <c r="AU14" s="112">
        <v>0</v>
      </c>
      <c r="AV14" s="84">
        <v>21</v>
      </c>
      <c r="AW14" s="84" t="s">
        <v>344</v>
      </c>
      <c r="AX14" s="84"/>
      <c r="AY14" s="108"/>
      <c r="AZ14" s="84"/>
      <c r="BA14" s="84"/>
      <c r="BB14" s="84" t="s">
        <v>292</v>
      </c>
      <c r="BC14" s="84" t="s">
        <v>293</v>
      </c>
      <c r="BD14" s="108"/>
      <c r="BE14" s="84">
        <v>0</v>
      </c>
      <c r="BF14" s="38" t="s">
        <v>380</v>
      </c>
      <c r="BG14" s="84" t="s">
        <v>386</v>
      </c>
      <c r="BH14" s="114" t="s">
        <v>295</v>
      </c>
      <c r="BI14" s="38" t="s">
        <v>110</v>
      </c>
      <c r="BJ14" s="85">
        <v>45875</v>
      </c>
      <c r="BK14" s="84"/>
      <c r="BL14" s="38" t="s">
        <v>115</v>
      </c>
      <c r="BM14" s="115" t="s">
        <v>130</v>
      </c>
      <c r="BN14" s="116" t="s">
        <v>199</v>
      </c>
      <c r="BO14" s="84" t="s">
        <v>242</v>
      </c>
      <c r="BP14" s="84">
        <v>0</v>
      </c>
      <c r="BQ14" s="117"/>
      <c r="BR14" s="118" t="s">
        <v>436</v>
      </c>
    </row>
    <row r="15" spans="1:70" s="113" customFormat="1" ht="15" customHeight="1" x14ac:dyDescent="0.3">
      <c r="A15" s="84">
        <v>11</v>
      </c>
      <c r="B15" s="38" t="s">
        <v>244</v>
      </c>
      <c r="C15" s="38" t="s">
        <v>245</v>
      </c>
      <c r="D15" s="38" t="s">
        <v>246</v>
      </c>
      <c r="E15" s="38" t="s">
        <v>247</v>
      </c>
      <c r="F15" s="38" t="s">
        <v>248</v>
      </c>
      <c r="G15" s="84" t="s">
        <v>249</v>
      </c>
      <c r="H15" s="38" t="s">
        <v>250</v>
      </c>
      <c r="I15" s="84">
        <v>21189</v>
      </c>
      <c r="J15" s="38" t="s">
        <v>272</v>
      </c>
      <c r="K15" s="84">
        <v>21189</v>
      </c>
      <c r="L15" s="84" t="s">
        <v>273</v>
      </c>
      <c r="M15" s="38" t="s">
        <v>274</v>
      </c>
      <c r="N15" s="84">
        <v>30801</v>
      </c>
      <c r="O15" s="84" t="s">
        <v>275</v>
      </c>
      <c r="P15" s="84">
        <v>47601</v>
      </c>
      <c r="Q15" s="38" t="s">
        <v>276</v>
      </c>
      <c r="R15" s="38" t="s">
        <v>277</v>
      </c>
      <c r="S15" s="84" t="s">
        <v>387</v>
      </c>
      <c r="T15" s="84" t="s">
        <v>387</v>
      </c>
      <c r="U15" s="84" t="s">
        <v>279</v>
      </c>
      <c r="V15" s="84" t="s">
        <v>280</v>
      </c>
      <c r="W15" s="84">
        <v>541</v>
      </c>
      <c r="X15" s="38" t="s">
        <v>299</v>
      </c>
      <c r="Y15" s="84">
        <v>353298498</v>
      </c>
      <c r="Z15" s="38" t="s">
        <v>388</v>
      </c>
      <c r="AA15" s="108" t="s">
        <v>383</v>
      </c>
      <c r="AB15" s="84">
        <v>42000</v>
      </c>
      <c r="AC15" s="108" t="s">
        <v>284</v>
      </c>
      <c r="AD15" s="84">
        <v>24</v>
      </c>
      <c r="AE15" s="84" t="s">
        <v>332</v>
      </c>
      <c r="AF15" s="84" t="s">
        <v>318</v>
      </c>
      <c r="AG15" s="108" t="s">
        <v>384</v>
      </c>
      <c r="AH15" s="84" t="s">
        <v>288</v>
      </c>
      <c r="AI15" s="108" t="s">
        <v>385</v>
      </c>
      <c r="AJ15" s="84">
        <v>2240</v>
      </c>
      <c r="AK15" s="84">
        <v>2240</v>
      </c>
      <c r="AL15" s="108" t="s">
        <v>307</v>
      </c>
      <c r="AM15" s="84">
        <v>35855.78</v>
      </c>
      <c r="AN15" s="112">
        <v>11184.22</v>
      </c>
      <c r="AO15" s="112">
        <v>47040</v>
      </c>
      <c r="AP15" s="112">
        <v>6144.22</v>
      </c>
      <c r="AQ15" s="112">
        <v>239.78</v>
      </c>
      <c r="AR15" s="112">
        <v>6384</v>
      </c>
      <c r="AS15" s="112">
        <v>0</v>
      </c>
      <c r="AT15" s="112">
        <v>0</v>
      </c>
      <c r="AU15" s="112">
        <v>0</v>
      </c>
      <c r="AV15" s="84">
        <v>21</v>
      </c>
      <c r="AW15" s="84" t="s">
        <v>344</v>
      </c>
      <c r="AX15" s="84"/>
      <c r="AY15" s="108"/>
      <c r="AZ15" s="84"/>
      <c r="BA15" s="84"/>
      <c r="BB15" s="84" t="s">
        <v>292</v>
      </c>
      <c r="BC15" s="84" t="s">
        <v>293</v>
      </c>
      <c r="BD15" s="108"/>
      <c r="BE15" s="84">
        <v>0</v>
      </c>
      <c r="BF15" s="38" t="s">
        <v>387</v>
      </c>
      <c r="BG15" s="84" t="s">
        <v>389</v>
      </c>
      <c r="BH15" s="114" t="s">
        <v>295</v>
      </c>
      <c r="BI15" s="38" t="s">
        <v>110</v>
      </c>
      <c r="BJ15" s="85">
        <v>45875</v>
      </c>
      <c r="BK15" s="84"/>
      <c r="BL15" s="38" t="s">
        <v>114</v>
      </c>
      <c r="BM15" s="115" t="s">
        <v>119</v>
      </c>
      <c r="BN15" s="116" t="s">
        <v>199</v>
      </c>
      <c r="BO15" s="84" t="s">
        <v>242</v>
      </c>
      <c r="BP15" s="84">
        <v>0</v>
      </c>
      <c r="BQ15" s="117"/>
      <c r="BR15" s="118" t="s">
        <v>436</v>
      </c>
    </row>
    <row r="16" spans="1:70" s="113" customFormat="1" ht="15" customHeight="1" x14ac:dyDescent="0.3">
      <c r="A16" s="84">
        <v>12</v>
      </c>
      <c r="B16" s="38" t="s">
        <v>244</v>
      </c>
      <c r="C16" s="38" t="s">
        <v>245</v>
      </c>
      <c r="D16" s="38" t="s">
        <v>246</v>
      </c>
      <c r="E16" s="38" t="s">
        <v>247</v>
      </c>
      <c r="F16" s="38" t="s">
        <v>248</v>
      </c>
      <c r="G16" s="84" t="s">
        <v>249</v>
      </c>
      <c r="H16" s="38" t="s">
        <v>250</v>
      </c>
      <c r="I16" s="84">
        <v>21189</v>
      </c>
      <c r="J16" s="38" t="s">
        <v>272</v>
      </c>
      <c r="K16" s="84">
        <v>21189</v>
      </c>
      <c r="L16" s="84" t="s">
        <v>273</v>
      </c>
      <c r="M16" s="38" t="s">
        <v>274</v>
      </c>
      <c r="N16" s="84">
        <v>30805</v>
      </c>
      <c r="O16" s="84" t="s">
        <v>275</v>
      </c>
      <c r="P16" s="84">
        <v>409414</v>
      </c>
      <c r="Q16" s="38" t="s">
        <v>367</v>
      </c>
      <c r="R16" s="38" t="s">
        <v>277</v>
      </c>
      <c r="S16" s="84" t="s">
        <v>390</v>
      </c>
      <c r="T16" s="84" t="s">
        <v>390</v>
      </c>
      <c r="U16" s="84" t="s">
        <v>279</v>
      </c>
      <c r="V16" s="84" t="s">
        <v>280</v>
      </c>
      <c r="W16" s="84">
        <v>541</v>
      </c>
      <c r="X16" s="38" t="s">
        <v>281</v>
      </c>
      <c r="Y16" s="84">
        <v>353566849</v>
      </c>
      <c r="Z16" s="38" t="s">
        <v>391</v>
      </c>
      <c r="AA16" s="108" t="s">
        <v>392</v>
      </c>
      <c r="AB16" s="84">
        <v>42000</v>
      </c>
      <c r="AC16" s="108" t="s">
        <v>284</v>
      </c>
      <c r="AD16" s="84">
        <v>24</v>
      </c>
      <c r="AE16" s="84" t="s">
        <v>332</v>
      </c>
      <c r="AF16" s="84" t="s">
        <v>318</v>
      </c>
      <c r="AG16" s="108" t="s">
        <v>393</v>
      </c>
      <c r="AH16" s="84" t="s">
        <v>288</v>
      </c>
      <c r="AI16" s="108" t="s">
        <v>394</v>
      </c>
      <c r="AJ16" s="84">
        <v>2240</v>
      </c>
      <c r="AK16" s="84">
        <v>2240</v>
      </c>
      <c r="AL16" s="108" t="s">
        <v>307</v>
      </c>
      <c r="AM16" s="84">
        <v>33642.29</v>
      </c>
      <c r="AN16" s="112">
        <v>11157.71</v>
      </c>
      <c r="AO16" s="112">
        <v>44800</v>
      </c>
      <c r="AP16" s="112">
        <v>8357.7099999999991</v>
      </c>
      <c r="AQ16" s="112">
        <v>419.29</v>
      </c>
      <c r="AR16" s="112">
        <v>8777</v>
      </c>
      <c r="AS16" s="112">
        <v>0</v>
      </c>
      <c r="AT16" s="112">
        <v>0</v>
      </c>
      <c r="AU16" s="112">
        <v>0</v>
      </c>
      <c r="AV16" s="84">
        <v>20</v>
      </c>
      <c r="AW16" s="84" t="s">
        <v>344</v>
      </c>
      <c r="AX16" s="84"/>
      <c r="AY16" s="108"/>
      <c r="AZ16" s="84"/>
      <c r="BA16" s="84"/>
      <c r="BB16" s="84" t="s">
        <v>292</v>
      </c>
      <c r="BC16" s="84" t="s">
        <v>293</v>
      </c>
      <c r="BD16" s="108"/>
      <c r="BE16" s="84">
        <v>0</v>
      </c>
      <c r="BF16" s="38" t="s">
        <v>390</v>
      </c>
      <c r="BG16" s="84" t="s">
        <v>395</v>
      </c>
      <c r="BH16" s="114" t="s">
        <v>295</v>
      </c>
      <c r="BI16" s="38" t="s">
        <v>110</v>
      </c>
      <c r="BJ16" s="85">
        <v>45875</v>
      </c>
      <c r="BK16" s="84"/>
      <c r="BL16" s="38" t="s">
        <v>115</v>
      </c>
      <c r="BM16" s="115" t="s">
        <v>130</v>
      </c>
      <c r="BN16" s="116" t="s">
        <v>199</v>
      </c>
      <c r="BO16" s="84" t="s">
        <v>242</v>
      </c>
      <c r="BP16" s="84">
        <v>0</v>
      </c>
      <c r="BQ16" s="117"/>
      <c r="BR16" s="118" t="s">
        <v>436</v>
      </c>
    </row>
    <row r="17" spans="1:70" s="113" customFormat="1" ht="15" customHeight="1" x14ac:dyDescent="0.3">
      <c r="A17" s="84">
        <v>13</v>
      </c>
      <c r="B17" s="38" t="s">
        <v>244</v>
      </c>
      <c r="C17" s="38" t="s">
        <v>245</v>
      </c>
      <c r="D17" s="38" t="s">
        <v>246</v>
      </c>
      <c r="E17" s="38" t="s">
        <v>247</v>
      </c>
      <c r="F17" s="38" t="s">
        <v>248</v>
      </c>
      <c r="G17" s="84" t="s">
        <v>249</v>
      </c>
      <c r="H17" s="38" t="s">
        <v>250</v>
      </c>
      <c r="I17" s="84">
        <v>21189</v>
      </c>
      <c r="J17" s="38" t="s">
        <v>272</v>
      </c>
      <c r="K17" s="84">
        <v>21189</v>
      </c>
      <c r="L17" s="84" t="s">
        <v>273</v>
      </c>
      <c r="M17" s="38" t="s">
        <v>274</v>
      </c>
      <c r="N17" s="84">
        <v>30805</v>
      </c>
      <c r="O17" s="84" t="s">
        <v>275</v>
      </c>
      <c r="P17" s="84">
        <v>409414</v>
      </c>
      <c r="Q17" s="38" t="s">
        <v>367</v>
      </c>
      <c r="R17" s="38" t="s">
        <v>277</v>
      </c>
      <c r="S17" s="84" t="s">
        <v>396</v>
      </c>
      <c r="T17" s="84" t="s">
        <v>396</v>
      </c>
      <c r="U17" s="84" t="s">
        <v>279</v>
      </c>
      <c r="V17" s="84" t="s">
        <v>280</v>
      </c>
      <c r="W17" s="84">
        <v>0</v>
      </c>
      <c r="X17" s="38" t="s">
        <v>397</v>
      </c>
      <c r="Y17" s="84">
        <v>355318130</v>
      </c>
      <c r="Z17" s="38" t="s">
        <v>398</v>
      </c>
      <c r="AA17" s="108" t="s">
        <v>399</v>
      </c>
      <c r="AB17" s="84">
        <v>42000</v>
      </c>
      <c r="AC17" s="108" t="s">
        <v>284</v>
      </c>
      <c r="AD17" s="84">
        <v>24</v>
      </c>
      <c r="AE17" s="84" t="s">
        <v>332</v>
      </c>
      <c r="AF17" s="84" t="s">
        <v>318</v>
      </c>
      <c r="AG17" s="108" t="s">
        <v>400</v>
      </c>
      <c r="AH17" s="84" t="s">
        <v>288</v>
      </c>
      <c r="AI17" s="108" t="s">
        <v>306</v>
      </c>
      <c r="AJ17" s="84">
        <v>2240</v>
      </c>
      <c r="AK17" s="84">
        <v>2240</v>
      </c>
      <c r="AL17" s="108" t="s">
        <v>307</v>
      </c>
      <c r="AM17" s="84">
        <v>24880.51</v>
      </c>
      <c r="AN17" s="112">
        <v>10959.49</v>
      </c>
      <c r="AO17" s="112">
        <v>35840</v>
      </c>
      <c r="AP17" s="112">
        <v>17119.490000000002</v>
      </c>
      <c r="AQ17" s="112">
        <v>1666.51</v>
      </c>
      <c r="AR17" s="112">
        <v>18786</v>
      </c>
      <c r="AS17" s="112">
        <v>0</v>
      </c>
      <c r="AT17" s="112">
        <v>0</v>
      </c>
      <c r="AU17" s="112">
        <v>0</v>
      </c>
      <c r="AV17" s="84">
        <v>16</v>
      </c>
      <c r="AW17" s="84" t="s">
        <v>344</v>
      </c>
      <c r="AX17" s="84"/>
      <c r="AY17" s="108"/>
      <c r="AZ17" s="84"/>
      <c r="BA17" s="84"/>
      <c r="BB17" s="84" t="s">
        <v>292</v>
      </c>
      <c r="BC17" s="84" t="s">
        <v>293</v>
      </c>
      <c r="BD17" s="108"/>
      <c r="BE17" s="84">
        <v>0</v>
      </c>
      <c r="BF17" s="38" t="s">
        <v>396</v>
      </c>
      <c r="BG17" s="84" t="s">
        <v>404</v>
      </c>
      <c r="BH17" s="114" t="s">
        <v>295</v>
      </c>
      <c r="BI17" s="38" t="s">
        <v>110</v>
      </c>
      <c r="BJ17" s="85">
        <v>45875</v>
      </c>
      <c r="BK17" s="84"/>
      <c r="BL17" s="38" t="s">
        <v>115</v>
      </c>
      <c r="BM17" s="115" t="s">
        <v>120</v>
      </c>
      <c r="BN17" s="116" t="s">
        <v>199</v>
      </c>
      <c r="BO17" s="84" t="s">
        <v>242</v>
      </c>
      <c r="BP17" s="84">
        <v>0</v>
      </c>
      <c r="BQ17" s="117"/>
      <c r="BR17" s="118" t="s">
        <v>436</v>
      </c>
    </row>
    <row r="18" spans="1:70" s="113" customFormat="1" ht="15" customHeight="1" x14ac:dyDescent="0.3">
      <c r="A18" s="84">
        <v>14</v>
      </c>
      <c r="B18" s="38" t="s">
        <v>244</v>
      </c>
      <c r="C18" s="38" t="s">
        <v>245</v>
      </c>
      <c r="D18" s="38" t="s">
        <v>246</v>
      </c>
      <c r="E18" s="38" t="s">
        <v>247</v>
      </c>
      <c r="F18" s="38" t="s">
        <v>248</v>
      </c>
      <c r="G18" s="84" t="s">
        <v>249</v>
      </c>
      <c r="H18" s="38" t="s">
        <v>250</v>
      </c>
      <c r="I18" s="84">
        <v>21189</v>
      </c>
      <c r="J18" s="38" t="s">
        <v>272</v>
      </c>
      <c r="K18" s="84">
        <v>21189</v>
      </c>
      <c r="L18" s="84" t="s">
        <v>273</v>
      </c>
      <c r="M18" s="38" t="s">
        <v>274</v>
      </c>
      <c r="N18" s="84">
        <v>30805</v>
      </c>
      <c r="O18" s="84" t="s">
        <v>275</v>
      </c>
      <c r="P18" s="84">
        <v>409414</v>
      </c>
      <c r="Q18" s="38" t="s">
        <v>367</v>
      </c>
      <c r="R18" s="38" t="s">
        <v>277</v>
      </c>
      <c r="S18" s="84" t="s">
        <v>401</v>
      </c>
      <c r="T18" s="84" t="s">
        <v>401</v>
      </c>
      <c r="U18" s="84" t="s">
        <v>279</v>
      </c>
      <c r="V18" s="84" t="s">
        <v>280</v>
      </c>
      <c r="W18" s="84">
        <v>0</v>
      </c>
      <c r="X18" s="38" t="s">
        <v>299</v>
      </c>
      <c r="Y18" s="84">
        <v>355318237</v>
      </c>
      <c r="Z18" s="38" t="s">
        <v>402</v>
      </c>
      <c r="AA18" s="108" t="s">
        <v>399</v>
      </c>
      <c r="AB18" s="84">
        <v>65000</v>
      </c>
      <c r="AC18" s="108" t="s">
        <v>284</v>
      </c>
      <c r="AD18" s="84">
        <v>24</v>
      </c>
      <c r="AE18" s="84" t="s">
        <v>285</v>
      </c>
      <c r="AF18" s="84" t="s">
        <v>286</v>
      </c>
      <c r="AG18" s="108" t="s">
        <v>403</v>
      </c>
      <c r="AH18" s="84" t="s">
        <v>364</v>
      </c>
      <c r="AI18" s="108" t="s">
        <v>306</v>
      </c>
      <c r="AJ18" s="84">
        <v>3470</v>
      </c>
      <c r="AK18" s="84">
        <v>3470</v>
      </c>
      <c r="AL18" s="108" t="s">
        <v>307</v>
      </c>
      <c r="AM18" s="84">
        <v>38568.18</v>
      </c>
      <c r="AN18" s="112">
        <v>16951.82</v>
      </c>
      <c r="AO18" s="112">
        <v>55520</v>
      </c>
      <c r="AP18" s="112">
        <v>26431.82</v>
      </c>
      <c r="AQ18" s="112">
        <v>2565.1799999999998</v>
      </c>
      <c r="AR18" s="112">
        <v>28997</v>
      </c>
      <c r="AS18" s="112">
        <v>0</v>
      </c>
      <c r="AT18" s="112">
        <v>0</v>
      </c>
      <c r="AU18" s="112">
        <v>0</v>
      </c>
      <c r="AV18" s="84">
        <v>16</v>
      </c>
      <c r="AW18" s="84" t="s">
        <v>344</v>
      </c>
      <c r="AX18" s="84"/>
      <c r="AY18" s="108"/>
      <c r="AZ18" s="84"/>
      <c r="BA18" s="84"/>
      <c r="BB18" s="84" t="s">
        <v>292</v>
      </c>
      <c r="BC18" s="84" t="s">
        <v>293</v>
      </c>
      <c r="BD18" s="108"/>
      <c r="BE18" s="84">
        <v>0</v>
      </c>
      <c r="BF18" s="38" t="s">
        <v>401</v>
      </c>
      <c r="BG18" s="84" t="s">
        <v>405</v>
      </c>
      <c r="BH18" s="114" t="s">
        <v>295</v>
      </c>
      <c r="BI18" s="38" t="s">
        <v>110</v>
      </c>
      <c r="BJ18" s="85">
        <v>45875</v>
      </c>
      <c r="BK18" s="84"/>
      <c r="BL18" s="38" t="s">
        <v>115</v>
      </c>
      <c r="BM18" s="115" t="s">
        <v>130</v>
      </c>
      <c r="BN18" s="116" t="s">
        <v>199</v>
      </c>
      <c r="BO18" s="84" t="s">
        <v>242</v>
      </c>
      <c r="BP18" s="84">
        <v>0</v>
      </c>
      <c r="BQ18" s="117"/>
      <c r="BR18" s="118" t="s">
        <v>436</v>
      </c>
    </row>
    <row r="19" spans="1:70" s="113" customFormat="1" ht="15" customHeight="1" x14ac:dyDescent="0.3">
      <c r="A19" s="84">
        <v>15</v>
      </c>
      <c r="B19" s="38" t="s">
        <v>244</v>
      </c>
      <c r="C19" s="38" t="s">
        <v>245</v>
      </c>
      <c r="D19" s="38" t="s">
        <v>246</v>
      </c>
      <c r="E19" s="38" t="s">
        <v>247</v>
      </c>
      <c r="F19" s="38" t="s">
        <v>248</v>
      </c>
      <c r="G19" s="84" t="s">
        <v>249</v>
      </c>
      <c r="H19" s="38" t="s">
        <v>250</v>
      </c>
      <c r="I19" s="84">
        <v>21189</v>
      </c>
      <c r="J19" s="38" t="s">
        <v>272</v>
      </c>
      <c r="K19" s="84">
        <v>21189</v>
      </c>
      <c r="L19" s="84" t="s">
        <v>273</v>
      </c>
      <c r="M19" s="38" t="s">
        <v>274</v>
      </c>
      <c r="N19" s="84">
        <v>30801</v>
      </c>
      <c r="O19" s="84" t="s">
        <v>275</v>
      </c>
      <c r="P19" s="84">
        <v>47601</v>
      </c>
      <c r="Q19" s="38" t="s">
        <v>276</v>
      </c>
      <c r="R19" s="38" t="s">
        <v>277</v>
      </c>
      <c r="S19" s="84" t="s">
        <v>406</v>
      </c>
      <c r="T19" s="84" t="s">
        <v>406</v>
      </c>
      <c r="U19" s="84" t="s">
        <v>279</v>
      </c>
      <c r="V19" s="84" t="s">
        <v>280</v>
      </c>
      <c r="W19" s="84">
        <v>0</v>
      </c>
      <c r="X19" s="38" t="s">
        <v>358</v>
      </c>
      <c r="Y19" s="84">
        <v>355321966</v>
      </c>
      <c r="Z19" s="38" t="s">
        <v>407</v>
      </c>
      <c r="AA19" s="108" t="s">
        <v>399</v>
      </c>
      <c r="AB19" s="84">
        <v>65000</v>
      </c>
      <c r="AC19" s="108" t="s">
        <v>284</v>
      </c>
      <c r="AD19" s="84">
        <v>24</v>
      </c>
      <c r="AE19" s="84" t="s">
        <v>285</v>
      </c>
      <c r="AF19" s="84" t="s">
        <v>318</v>
      </c>
      <c r="AG19" s="108" t="s">
        <v>287</v>
      </c>
      <c r="AH19" s="84" t="s">
        <v>288</v>
      </c>
      <c r="AI19" s="108" t="s">
        <v>306</v>
      </c>
      <c r="AJ19" s="84">
        <v>3470</v>
      </c>
      <c r="AK19" s="84">
        <v>3470</v>
      </c>
      <c r="AL19" s="108" t="s">
        <v>307</v>
      </c>
      <c r="AM19" s="84">
        <v>38568.18</v>
      </c>
      <c r="AN19" s="112">
        <v>16951.82</v>
      </c>
      <c r="AO19" s="112">
        <v>55520</v>
      </c>
      <c r="AP19" s="112">
        <v>26431.82</v>
      </c>
      <c r="AQ19" s="112">
        <v>2565.1799999999998</v>
      </c>
      <c r="AR19" s="112">
        <v>28997</v>
      </c>
      <c r="AS19" s="112">
        <v>0</v>
      </c>
      <c r="AT19" s="112">
        <v>0</v>
      </c>
      <c r="AU19" s="112">
        <v>0</v>
      </c>
      <c r="AV19" s="84">
        <v>16</v>
      </c>
      <c r="AW19" s="84" t="s">
        <v>344</v>
      </c>
      <c r="AX19" s="84"/>
      <c r="AY19" s="108"/>
      <c r="AZ19" s="84"/>
      <c r="BA19" s="84"/>
      <c r="BB19" s="84" t="s">
        <v>292</v>
      </c>
      <c r="BC19" s="84" t="s">
        <v>293</v>
      </c>
      <c r="BD19" s="108"/>
      <c r="BE19" s="84">
        <v>0</v>
      </c>
      <c r="BF19" s="38" t="s">
        <v>406</v>
      </c>
      <c r="BG19" s="84" t="s">
        <v>408</v>
      </c>
      <c r="BH19" s="114" t="s">
        <v>295</v>
      </c>
      <c r="BI19" s="38" t="s">
        <v>110</v>
      </c>
      <c r="BJ19" s="85">
        <v>45875</v>
      </c>
      <c r="BK19" s="84"/>
      <c r="BL19" s="38" t="s">
        <v>115</v>
      </c>
      <c r="BM19" s="115" t="s">
        <v>130</v>
      </c>
      <c r="BN19" s="116" t="s">
        <v>199</v>
      </c>
      <c r="BO19" s="84" t="s">
        <v>242</v>
      </c>
      <c r="BP19" s="84">
        <v>0</v>
      </c>
      <c r="BQ19" s="117"/>
      <c r="BR19" s="118" t="s">
        <v>436</v>
      </c>
    </row>
    <row r="20" spans="1:70" s="113" customFormat="1" ht="15" customHeight="1" x14ac:dyDescent="0.3">
      <c r="A20" s="84">
        <v>16</v>
      </c>
      <c r="B20" s="38" t="s">
        <v>244</v>
      </c>
      <c r="C20" s="38" t="s">
        <v>245</v>
      </c>
      <c r="D20" s="38" t="s">
        <v>246</v>
      </c>
      <c r="E20" s="38" t="s">
        <v>247</v>
      </c>
      <c r="F20" s="38" t="s">
        <v>248</v>
      </c>
      <c r="G20" s="84" t="s">
        <v>249</v>
      </c>
      <c r="H20" s="38" t="s">
        <v>250</v>
      </c>
      <c r="I20" s="84">
        <v>21189</v>
      </c>
      <c r="J20" s="38" t="s">
        <v>272</v>
      </c>
      <c r="K20" s="84">
        <v>21189</v>
      </c>
      <c r="L20" s="84" t="s">
        <v>273</v>
      </c>
      <c r="M20" s="38" t="s">
        <v>274</v>
      </c>
      <c r="N20" s="84">
        <v>30805</v>
      </c>
      <c r="O20" s="84" t="s">
        <v>275</v>
      </c>
      <c r="P20" s="84">
        <v>409414</v>
      </c>
      <c r="Q20" s="38" t="s">
        <v>367</v>
      </c>
      <c r="R20" s="38" t="s">
        <v>277</v>
      </c>
      <c r="S20" s="84" t="s">
        <v>409</v>
      </c>
      <c r="T20" s="84" t="s">
        <v>409</v>
      </c>
      <c r="U20" s="84" t="s">
        <v>279</v>
      </c>
      <c r="V20" s="84" t="s">
        <v>280</v>
      </c>
      <c r="W20" s="84">
        <v>0</v>
      </c>
      <c r="X20" s="38" t="s">
        <v>358</v>
      </c>
      <c r="Y20" s="84">
        <v>355640246</v>
      </c>
      <c r="Z20" s="38" t="s">
        <v>410</v>
      </c>
      <c r="AA20" s="108" t="s">
        <v>301</v>
      </c>
      <c r="AB20" s="84">
        <v>42000</v>
      </c>
      <c r="AC20" s="108" t="s">
        <v>284</v>
      </c>
      <c r="AD20" s="84">
        <v>24</v>
      </c>
      <c r="AE20" s="84" t="s">
        <v>332</v>
      </c>
      <c r="AF20" s="84" t="s">
        <v>318</v>
      </c>
      <c r="AG20" s="108" t="s">
        <v>411</v>
      </c>
      <c r="AH20" s="84" t="s">
        <v>288</v>
      </c>
      <c r="AI20" s="108" t="s">
        <v>306</v>
      </c>
      <c r="AJ20" s="84">
        <v>2240</v>
      </c>
      <c r="AK20" s="84">
        <v>2240</v>
      </c>
      <c r="AL20" s="108" t="s">
        <v>412</v>
      </c>
      <c r="AM20" s="84">
        <v>25706.71</v>
      </c>
      <c r="AN20" s="112">
        <v>10133.290000000001</v>
      </c>
      <c r="AO20" s="112">
        <v>35840</v>
      </c>
      <c r="AP20" s="112">
        <v>16293.29</v>
      </c>
      <c r="AQ20" s="112">
        <v>1521.71</v>
      </c>
      <c r="AR20" s="112">
        <v>17815</v>
      </c>
      <c r="AS20" s="112">
        <v>0</v>
      </c>
      <c r="AT20" s="112">
        <v>0</v>
      </c>
      <c r="AU20" s="112">
        <v>0</v>
      </c>
      <c r="AV20" s="84">
        <v>16</v>
      </c>
      <c r="AW20" s="84" t="s">
        <v>344</v>
      </c>
      <c r="AX20" s="84"/>
      <c r="AY20" s="108"/>
      <c r="AZ20" s="84"/>
      <c r="BA20" s="84"/>
      <c r="BB20" s="84" t="s">
        <v>292</v>
      </c>
      <c r="BC20" s="84" t="s">
        <v>293</v>
      </c>
      <c r="BD20" s="108"/>
      <c r="BE20" s="84">
        <v>0</v>
      </c>
      <c r="BF20" s="38" t="s">
        <v>409</v>
      </c>
      <c r="BG20" s="84" t="s">
        <v>413</v>
      </c>
      <c r="BH20" s="114" t="s">
        <v>295</v>
      </c>
      <c r="BI20" s="38" t="s">
        <v>110</v>
      </c>
      <c r="BJ20" s="85">
        <v>45875</v>
      </c>
      <c r="BK20" s="84"/>
      <c r="BL20" s="38" t="s">
        <v>115</v>
      </c>
      <c r="BM20" s="115" t="s">
        <v>120</v>
      </c>
      <c r="BN20" s="116" t="s">
        <v>199</v>
      </c>
      <c r="BO20" s="84" t="s">
        <v>242</v>
      </c>
      <c r="BP20" s="84">
        <v>0</v>
      </c>
      <c r="BQ20" s="117"/>
      <c r="BR20" s="118" t="s">
        <v>436</v>
      </c>
    </row>
    <row r="21" spans="1:70" s="113" customFormat="1" ht="15" customHeight="1" x14ac:dyDescent="0.3">
      <c r="A21" s="84">
        <v>17</v>
      </c>
      <c r="B21" s="38" t="s">
        <v>244</v>
      </c>
      <c r="C21" s="38" t="s">
        <v>245</v>
      </c>
      <c r="D21" s="38" t="s">
        <v>246</v>
      </c>
      <c r="E21" s="38" t="s">
        <v>247</v>
      </c>
      <c r="F21" s="38" t="s">
        <v>248</v>
      </c>
      <c r="G21" s="84" t="s">
        <v>249</v>
      </c>
      <c r="H21" s="38" t="s">
        <v>250</v>
      </c>
      <c r="I21" s="84">
        <v>21189</v>
      </c>
      <c r="J21" s="38" t="s">
        <v>272</v>
      </c>
      <c r="K21" s="84">
        <v>21189</v>
      </c>
      <c r="L21" s="84" t="s">
        <v>273</v>
      </c>
      <c r="M21" s="38" t="s">
        <v>274</v>
      </c>
      <c r="N21" s="84">
        <v>30805</v>
      </c>
      <c r="O21" s="84" t="s">
        <v>275</v>
      </c>
      <c r="P21" s="84">
        <v>409414</v>
      </c>
      <c r="Q21" s="38" t="s">
        <v>367</v>
      </c>
      <c r="R21" s="38" t="s">
        <v>277</v>
      </c>
      <c r="S21" s="84" t="s">
        <v>414</v>
      </c>
      <c r="T21" s="84" t="s">
        <v>414</v>
      </c>
      <c r="U21" s="84" t="s">
        <v>279</v>
      </c>
      <c r="V21" s="84" t="s">
        <v>280</v>
      </c>
      <c r="W21" s="84">
        <v>0</v>
      </c>
      <c r="X21" s="38" t="s">
        <v>299</v>
      </c>
      <c r="Y21" s="84">
        <v>356450304</v>
      </c>
      <c r="Z21" s="38" t="s">
        <v>415</v>
      </c>
      <c r="AA21" s="108" t="s">
        <v>416</v>
      </c>
      <c r="AB21" s="84">
        <v>33000</v>
      </c>
      <c r="AC21" s="108" t="s">
        <v>284</v>
      </c>
      <c r="AD21" s="84">
        <v>24</v>
      </c>
      <c r="AE21" s="84" t="s">
        <v>285</v>
      </c>
      <c r="AF21" s="84" t="s">
        <v>286</v>
      </c>
      <c r="AG21" s="108" t="s">
        <v>403</v>
      </c>
      <c r="AH21" s="84" t="s">
        <v>288</v>
      </c>
      <c r="AI21" s="108" t="s">
        <v>417</v>
      </c>
      <c r="AJ21" s="84">
        <v>1760</v>
      </c>
      <c r="AK21" s="84">
        <v>1760</v>
      </c>
      <c r="AL21" s="108" t="s">
        <v>307</v>
      </c>
      <c r="AM21" s="84">
        <v>16824.13</v>
      </c>
      <c r="AN21" s="112">
        <v>7815.87</v>
      </c>
      <c r="AO21" s="112">
        <v>24640</v>
      </c>
      <c r="AP21" s="112">
        <v>16175.87</v>
      </c>
      <c r="AQ21" s="112">
        <v>1922.13</v>
      </c>
      <c r="AR21" s="112">
        <v>18098</v>
      </c>
      <c r="AS21" s="112">
        <v>0</v>
      </c>
      <c r="AT21" s="112">
        <v>0</v>
      </c>
      <c r="AU21" s="112">
        <v>0</v>
      </c>
      <c r="AV21" s="84">
        <v>14</v>
      </c>
      <c r="AW21" s="84" t="s">
        <v>344</v>
      </c>
      <c r="AX21" s="84"/>
      <c r="AY21" s="108"/>
      <c r="AZ21" s="84"/>
      <c r="BA21" s="84"/>
      <c r="BB21" s="84" t="s">
        <v>292</v>
      </c>
      <c r="BC21" s="84" t="s">
        <v>293</v>
      </c>
      <c r="BD21" s="108"/>
      <c r="BE21" s="84">
        <v>0</v>
      </c>
      <c r="BF21" s="38" t="s">
        <v>414</v>
      </c>
      <c r="BG21" s="84" t="s">
        <v>418</v>
      </c>
      <c r="BH21" s="114" t="s">
        <v>295</v>
      </c>
      <c r="BI21" s="38" t="s">
        <v>110</v>
      </c>
      <c r="BJ21" s="85">
        <v>45875</v>
      </c>
      <c r="BK21" s="84"/>
      <c r="BL21" s="38" t="s">
        <v>115</v>
      </c>
      <c r="BM21" s="115" t="s">
        <v>130</v>
      </c>
      <c r="BN21" s="116" t="s">
        <v>199</v>
      </c>
      <c r="BO21" s="84" t="s">
        <v>242</v>
      </c>
      <c r="BP21" s="84">
        <v>0</v>
      </c>
      <c r="BQ21" s="117"/>
      <c r="BR21" s="118" t="s">
        <v>436</v>
      </c>
    </row>
    <row r="22" spans="1:70" s="113" customFormat="1" ht="15" customHeight="1" x14ac:dyDescent="0.3">
      <c r="A22" s="84">
        <v>18</v>
      </c>
      <c r="B22" s="38" t="s">
        <v>244</v>
      </c>
      <c r="C22" s="38" t="s">
        <v>245</v>
      </c>
      <c r="D22" s="38" t="s">
        <v>246</v>
      </c>
      <c r="E22" s="38" t="s">
        <v>247</v>
      </c>
      <c r="F22" s="38" t="s">
        <v>248</v>
      </c>
      <c r="G22" s="84" t="s">
        <v>249</v>
      </c>
      <c r="H22" s="38" t="s">
        <v>250</v>
      </c>
      <c r="I22" s="84">
        <v>21189</v>
      </c>
      <c r="J22" s="38" t="s">
        <v>272</v>
      </c>
      <c r="K22" s="84">
        <v>21189</v>
      </c>
      <c r="L22" s="84" t="s">
        <v>273</v>
      </c>
      <c r="M22" s="38" t="s">
        <v>274</v>
      </c>
      <c r="N22" s="84">
        <v>30801</v>
      </c>
      <c r="O22" s="84" t="s">
        <v>275</v>
      </c>
      <c r="P22" s="84">
        <v>47601</v>
      </c>
      <c r="Q22" s="38" t="s">
        <v>276</v>
      </c>
      <c r="R22" s="38" t="s">
        <v>277</v>
      </c>
      <c r="S22" s="84" t="s">
        <v>419</v>
      </c>
      <c r="T22" s="84" t="s">
        <v>419</v>
      </c>
      <c r="U22" s="84" t="s">
        <v>279</v>
      </c>
      <c r="V22" s="84" t="s">
        <v>280</v>
      </c>
      <c r="W22" s="84">
        <v>0</v>
      </c>
      <c r="X22" s="38" t="s">
        <v>358</v>
      </c>
      <c r="Y22" s="84">
        <v>356688967</v>
      </c>
      <c r="Z22" s="38" t="s">
        <v>420</v>
      </c>
      <c r="AA22" s="108" t="s">
        <v>421</v>
      </c>
      <c r="AB22" s="84">
        <v>46000</v>
      </c>
      <c r="AC22" s="108" t="s">
        <v>284</v>
      </c>
      <c r="AD22" s="84">
        <v>30</v>
      </c>
      <c r="AE22" s="84" t="s">
        <v>377</v>
      </c>
      <c r="AF22" s="84" t="s">
        <v>303</v>
      </c>
      <c r="AG22" s="108" t="s">
        <v>287</v>
      </c>
      <c r="AH22" s="84" t="s">
        <v>305</v>
      </c>
      <c r="AI22" s="108" t="s">
        <v>417</v>
      </c>
      <c r="AJ22" s="84">
        <v>2080</v>
      </c>
      <c r="AK22" s="84">
        <v>2080</v>
      </c>
      <c r="AL22" s="108" t="s">
        <v>307</v>
      </c>
      <c r="AM22" s="84">
        <v>18312.669999999998</v>
      </c>
      <c r="AN22" s="112">
        <v>10807.33</v>
      </c>
      <c r="AO22" s="112">
        <v>29120</v>
      </c>
      <c r="AP22" s="112">
        <v>27687.33</v>
      </c>
      <c r="AQ22" s="112">
        <v>5011.67</v>
      </c>
      <c r="AR22" s="112">
        <v>32699</v>
      </c>
      <c r="AS22" s="112">
        <v>0</v>
      </c>
      <c r="AT22" s="112">
        <v>0</v>
      </c>
      <c r="AU22" s="112">
        <v>0</v>
      </c>
      <c r="AV22" s="84">
        <v>14</v>
      </c>
      <c r="AW22" s="84" t="s">
        <v>344</v>
      </c>
      <c r="AX22" s="84"/>
      <c r="AY22" s="108"/>
      <c r="AZ22" s="84"/>
      <c r="BA22" s="84"/>
      <c r="BB22" s="84" t="s">
        <v>292</v>
      </c>
      <c r="BC22" s="84" t="s">
        <v>293</v>
      </c>
      <c r="BD22" s="108"/>
      <c r="BE22" s="84">
        <v>0</v>
      </c>
      <c r="BF22" s="38" t="s">
        <v>419</v>
      </c>
      <c r="BG22" s="84" t="s">
        <v>422</v>
      </c>
      <c r="BH22" s="114" t="s">
        <v>295</v>
      </c>
      <c r="BI22" s="38" t="s">
        <v>110</v>
      </c>
      <c r="BJ22" s="85">
        <v>45875</v>
      </c>
      <c r="BK22" s="84"/>
      <c r="BL22" s="38" t="s">
        <v>115</v>
      </c>
      <c r="BM22" s="115" t="s">
        <v>130</v>
      </c>
      <c r="BN22" s="116" t="s">
        <v>199</v>
      </c>
      <c r="BO22" s="84" t="s">
        <v>242</v>
      </c>
      <c r="BP22" s="84">
        <v>0</v>
      </c>
      <c r="BQ22" s="117"/>
      <c r="BR22" s="118" t="s">
        <v>436</v>
      </c>
    </row>
    <row r="23" spans="1:70" s="113" customFormat="1" ht="15" customHeight="1" x14ac:dyDescent="0.3">
      <c r="A23" s="84">
        <v>19</v>
      </c>
      <c r="B23" s="38" t="s">
        <v>244</v>
      </c>
      <c r="C23" s="38" t="s">
        <v>245</v>
      </c>
      <c r="D23" s="38" t="s">
        <v>246</v>
      </c>
      <c r="E23" s="38" t="s">
        <v>247</v>
      </c>
      <c r="F23" s="38" t="s">
        <v>248</v>
      </c>
      <c r="G23" s="84" t="s">
        <v>249</v>
      </c>
      <c r="H23" s="38" t="s">
        <v>250</v>
      </c>
      <c r="I23" s="84">
        <v>21189</v>
      </c>
      <c r="J23" s="38" t="s">
        <v>272</v>
      </c>
      <c r="K23" s="84">
        <v>21189</v>
      </c>
      <c r="L23" s="84" t="s">
        <v>273</v>
      </c>
      <c r="M23" s="38" t="s">
        <v>274</v>
      </c>
      <c r="N23" s="84">
        <v>30805</v>
      </c>
      <c r="O23" s="84" t="s">
        <v>275</v>
      </c>
      <c r="P23" s="84">
        <v>409414</v>
      </c>
      <c r="Q23" s="38" t="s">
        <v>367</v>
      </c>
      <c r="R23" s="38" t="s">
        <v>277</v>
      </c>
      <c r="S23" s="84" t="s">
        <v>423</v>
      </c>
      <c r="T23" s="84" t="s">
        <v>423</v>
      </c>
      <c r="U23" s="84" t="s">
        <v>279</v>
      </c>
      <c r="V23" s="84" t="s">
        <v>280</v>
      </c>
      <c r="W23" s="84">
        <v>0</v>
      </c>
      <c r="X23" s="38" t="s">
        <v>299</v>
      </c>
      <c r="Y23" s="84">
        <v>359137575</v>
      </c>
      <c r="Z23" s="38" t="s">
        <v>424</v>
      </c>
      <c r="AA23" s="108" t="s">
        <v>425</v>
      </c>
      <c r="AB23" s="84">
        <v>36000</v>
      </c>
      <c r="AC23" s="108" t="s">
        <v>284</v>
      </c>
      <c r="AD23" s="84">
        <v>24</v>
      </c>
      <c r="AE23" s="84" t="s">
        <v>426</v>
      </c>
      <c r="AF23" s="84" t="s">
        <v>427</v>
      </c>
      <c r="AG23" s="108" t="s">
        <v>403</v>
      </c>
      <c r="AH23" s="84" t="s">
        <v>288</v>
      </c>
      <c r="AI23" s="108" t="s">
        <v>428</v>
      </c>
      <c r="AJ23" s="84">
        <v>1920</v>
      </c>
      <c r="AK23" s="84">
        <v>1920</v>
      </c>
      <c r="AL23" s="108" t="s">
        <v>412</v>
      </c>
      <c r="AM23" s="84">
        <v>5780.84</v>
      </c>
      <c r="AN23" s="112">
        <v>3819.16</v>
      </c>
      <c r="AO23" s="112">
        <v>9600</v>
      </c>
      <c r="AP23" s="112">
        <v>30219.16</v>
      </c>
      <c r="AQ23" s="112">
        <v>6612.84</v>
      </c>
      <c r="AR23" s="112">
        <v>36832</v>
      </c>
      <c r="AS23" s="112">
        <v>0</v>
      </c>
      <c r="AT23" s="112">
        <v>0</v>
      </c>
      <c r="AU23" s="112">
        <v>0</v>
      </c>
      <c r="AV23" s="84">
        <v>5</v>
      </c>
      <c r="AW23" s="84" t="s">
        <v>344</v>
      </c>
      <c r="AX23" s="84"/>
      <c r="AY23" s="108"/>
      <c r="AZ23" s="84"/>
      <c r="BA23" s="84"/>
      <c r="BB23" s="84" t="s">
        <v>292</v>
      </c>
      <c r="BC23" s="84" t="s">
        <v>293</v>
      </c>
      <c r="BD23" s="108"/>
      <c r="BE23" s="84">
        <v>0</v>
      </c>
      <c r="BF23" s="38" t="s">
        <v>423</v>
      </c>
      <c r="BG23" s="84" t="s">
        <v>429</v>
      </c>
      <c r="BH23" s="114" t="s">
        <v>295</v>
      </c>
      <c r="BI23" s="38" t="s">
        <v>110</v>
      </c>
      <c r="BJ23" s="85">
        <v>45875</v>
      </c>
      <c r="BK23" s="84"/>
      <c r="BL23" s="38" t="s">
        <v>115</v>
      </c>
      <c r="BM23" s="115" t="s">
        <v>130</v>
      </c>
      <c r="BN23" s="116" t="s">
        <v>199</v>
      </c>
      <c r="BO23" s="84" t="s">
        <v>242</v>
      </c>
      <c r="BP23" s="84">
        <v>0</v>
      </c>
      <c r="BQ23" s="117"/>
      <c r="BR23" s="118" t="s">
        <v>436</v>
      </c>
    </row>
    <row r="24" spans="1:70" s="113" customFormat="1" ht="15" customHeight="1" x14ac:dyDescent="0.3">
      <c r="A24" s="84">
        <v>20</v>
      </c>
      <c r="B24" s="38" t="s">
        <v>244</v>
      </c>
      <c r="C24" s="38" t="s">
        <v>245</v>
      </c>
      <c r="D24" s="38" t="s">
        <v>246</v>
      </c>
      <c r="E24" s="38" t="s">
        <v>247</v>
      </c>
      <c r="F24" s="38" t="s">
        <v>248</v>
      </c>
      <c r="G24" s="84" t="s">
        <v>249</v>
      </c>
      <c r="H24" s="38" t="s">
        <v>250</v>
      </c>
      <c r="I24" s="84">
        <v>21189</v>
      </c>
      <c r="J24" s="38" t="s">
        <v>272</v>
      </c>
      <c r="K24" s="84">
        <v>21189</v>
      </c>
      <c r="L24" s="84" t="s">
        <v>273</v>
      </c>
      <c r="M24" s="38" t="s">
        <v>274</v>
      </c>
      <c r="N24" s="84">
        <v>30805</v>
      </c>
      <c r="O24" s="84" t="s">
        <v>275</v>
      </c>
      <c r="P24" s="84">
        <v>409414</v>
      </c>
      <c r="Q24" s="38" t="s">
        <v>367</v>
      </c>
      <c r="R24" s="38" t="s">
        <v>277</v>
      </c>
      <c r="S24" s="84" t="s">
        <v>430</v>
      </c>
      <c r="T24" s="84" t="s">
        <v>430</v>
      </c>
      <c r="U24" s="84" t="s">
        <v>369</v>
      </c>
      <c r="V24" s="84" t="s">
        <v>280</v>
      </c>
      <c r="W24" s="84">
        <v>0</v>
      </c>
      <c r="X24" s="38" t="s">
        <v>281</v>
      </c>
      <c r="Y24" s="84">
        <v>359244464</v>
      </c>
      <c r="Z24" s="38" t="s">
        <v>431</v>
      </c>
      <c r="AA24" s="108" t="s">
        <v>432</v>
      </c>
      <c r="AB24" s="84">
        <v>65000</v>
      </c>
      <c r="AC24" s="108" t="s">
        <v>284</v>
      </c>
      <c r="AD24" s="84">
        <v>24</v>
      </c>
      <c r="AE24" s="84" t="s">
        <v>426</v>
      </c>
      <c r="AF24" s="84" t="s">
        <v>318</v>
      </c>
      <c r="AG24" s="108" t="s">
        <v>433</v>
      </c>
      <c r="AH24" s="84" t="s">
        <v>288</v>
      </c>
      <c r="AI24" s="108" t="s">
        <v>428</v>
      </c>
      <c r="AJ24" s="84">
        <v>3460</v>
      </c>
      <c r="AK24" s="84">
        <v>3460</v>
      </c>
      <c r="AL24" s="108" t="s">
        <v>307</v>
      </c>
      <c r="AM24" s="84">
        <v>10498.76</v>
      </c>
      <c r="AN24" s="112">
        <v>6801.24</v>
      </c>
      <c r="AO24" s="112">
        <v>17300</v>
      </c>
      <c r="AP24" s="112">
        <v>54501.24</v>
      </c>
      <c r="AQ24" s="112">
        <v>11937.76</v>
      </c>
      <c r="AR24" s="112">
        <v>66439</v>
      </c>
      <c r="AS24" s="112">
        <v>0</v>
      </c>
      <c r="AT24" s="112">
        <v>0</v>
      </c>
      <c r="AU24" s="112">
        <v>0</v>
      </c>
      <c r="AV24" s="84">
        <v>5</v>
      </c>
      <c r="AW24" s="84" t="s">
        <v>344</v>
      </c>
      <c r="AX24" s="84"/>
      <c r="AY24" s="108"/>
      <c r="AZ24" s="84"/>
      <c r="BA24" s="84"/>
      <c r="BB24" s="84" t="s">
        <v>292</v>
      </c>
      <c r="BC24" s="84" t="s">
        <v>293</v>
      </c>
      <c r="BD24" s="108"/>
      <c r="BE24" s="84">
        <v>0</v>
      </c>
      <c r="BF24" s="38" t="s">
        <v>430</v>
      </c>
      <c r="BG24" s="84" t="s">
        <v>434</v>
      </c>
      <c r="BH24" s="114" t="s">
        <v>295</v>
      </c>
      <c r="BI24" s="38" t="s">
        <v>110</v>
      </c>
      <c r="BJ24" s="85">
        <v>45875</v>
      </c>
      <c r="BK24" s="84"/>
      <c r="BL24" s="38" t="s">
        <v>115</v>
      </c>
      <c r="BM24" s="115" t="s">
        <v>130</v>
      </c>
      <c r="BN24" s="116" t="s">
        <v>199</v>
      </c>
      <c r="BO24" s="84" t="s">
        <v>242</v>
      </c>
      <c r="BP24" s="84">
        <v>0</v>
      </c>
      <c r="BQ24" s="117"/>
      <c r="BR24" s="118" t="s">
        <v>436</v>
      </c>
    </row>
    <row r="25" spans="1:70" s="113" customFormat="1" ht="15" customHeight="1" x14ac:dyDescent="0.3">
      <c r="A25" s="84">
        <v>21</v>
      </c>
      <c r="B25" s="38" t="s">
        <v>244</v>
      </c>
      <c r="C25" s="38" t="s">
        <v>245</v>
      </c>
      <c r="D25" s="38" t="s">
        <v>246</v>
      </c>
      <c r="E25" s="38" t="s">
        <v>247</v>
      </c>
      <c r="F25" s="38" t="s">
        <v>248</v>
      </c>
      <c r="G25" s="84" t="s">
        <v>249</v>
      </c>
      <c r="H25" s="38" t="s">
        <v>250</v>
      </c>
      <c r="I25" s="84">
        <v>21189</v>
      </c>
      <c r="J25" s="38" t="s">
        <v>272</v>
      </c>
      <c r="K25" s="84">
        <v>21189</v>
      </c>
      <c r="L25" s="84" t="s">
        <v>273</v>
      </c>
      <c r="M25" s="38" t="s">
        <v>274</v>
      </c>
      <c r="N25" s="84">
        <v>30661</v>
      </c>
      <c r="O25" s="84" t="s">
        <v>296</v>
      </c>
      <c r="P25" s="84">
        <v>693340</v>
      </c>
      <c r="Q25" s="38" t="s">
        <v>437</v>
      </c>
      <c r="R25" s="38" t="s">
        <v>277</v>
      </c>
      <c r="S25" s="84" t="s">
        <v>438</v>
      </c>
      <c r="T25" s="84" t="s">
        <v>438</v>
      </c>
      <c r="U25" s="84" t="s">
        <v>279</v>
      </c>
      <c r="V25" s="84" t="s">
        <v>280</v>
      </c>
      <c r="W25" s="84">
        <v>541</v>
      </c>
      <c r="X25" s="38" t="s">
        <v>281</v>
      </c>
      <c r="Y25" s="84">
        <v>353324076</v>
      </c>
      <c r="Z25" s="38" t="s">
        <v>439</v>
      </c>
      <c r="AA25" s="108" t="s">
        <v>383</v>
      </c>
      <c r="AB25" s="84">
        <v>42000</v>
      </c>
      <c r="AC25" s="108" t="s">
        <v>284</v>
      </c>
      <c r="AD25" s="84">
        <v>24</v>
      </c>
      <c r="AE25" s="84" t="s">
        <v>332</v>
      </c>
      <c r="AF25" s="84" t="s">
        <v>318</v>
      </c>
      <c r="AG25" s="108" t="s">
        <v>384</v>
      </c>
      <c r="AH25" s="84" t="s">
        <v>288</v>
      </c>
      <c r="AI25" s="108" t="s">
        <v>385</v>
      </c>
      <c r="AJ25" s="84">
        <v>2240</v>
      </c>
      <c r="AK25" s="84">
        <v>2240</v>
      </c>
      <c r="AL25" s="108" t="s">
        <v>307</v>
      </c>
      <c r="AM25" s="84">
        <v>35855.78</v>
      </c>
      <c r="AN25" s="112">
        <v>11184.22</v>
      </c>
      <c r="AO25" s="112">
        <v>47040</v>
      </c>
      <c r="AP25" s="112">
        <v>6144.22</v>
      </c>
      <c r="AQ25" s="112">
        <v>239.78</v>
      </c>
      <c r="AR25" s="112">
        <v>6384</v>
      </c>
      <c r="AS25" s="112">
        <v>0</v>
      </c>
      <c r="AT25" s="112">
        <v>0</v>
      </c>
      <c r="AU25" s="112">
        <v>0</v>
      </c>
      <c r="AV25" s="84">
        <v>21</v>
      </c>
      <c r="AW25" s="84" t="s">
        <v>344</v>
      </c>
      <c r="AX25" s="84"/>
      <c r="AY25" s="108"/>
      <c r="AZ25" s="84"/>
      <c r="BA25" s="84"/>
      <c r="BB25" s="84" t="s">
        <v>292</v>
      </c>
      <c r="BC25" s="84" t="s">
        <v>293</v>
      </c>
      <c r="BD25" s="108"/>
      <c r="BE25" s="84">
        <v>0</v>
      </c>
      <c r="BF25" s="38" t="s">
        <v>438</v>
      </c>
      <c r="BG25" s="84" t="s">
        <v>442</v>
      </c>
      <c r="BH25" s="114" t="s">
        <v>295</v>
      </c>
      <c r="BI25" s="38" t="s">
        <v>110</v>
      </c>
      <c r="BJ25" s="85">
        <v>45875</v>
      </c>
      <c r="BK25" s="84"/>
      <c r="BL25" s="38" t="s">
        <v>115</v>
      </c>
      <c r="BM25" s="115" t="s">
        <v>130</v>
      </c>
      <c r="BN25" s="116" t="s">
        <v>199</v>
      </c>
      <c r="BO25" s="84" t="s">
        <v>242</v>
      </c>
      <c r="BP25" s="84">
        <v>0</v>
      </c>
      <c r="BQ25" s="117"/>
      <c r="BR25" s="118" t="s">
        <v>436</v>
      </c>
    </row>
    <row r="26" spans="1:70" s="113" customFormat="1" ht="15" customHeight="1" x14ac:dyDescent="0.3">
      <c r="A26" s="84">
        <v>22</v>
      </c>
      <c r="B26" s="38" t="s">
        <v>244</v>
      </c>
      <c r="C26" s="38" t="s">
        <v>245</v>
      </c>
      <c r="D26" s="38" t="s">
        <v>246</v>
      </c>
      <c r="E26" s="38" t="s">
        <v>247</v>
      </c>
      <c r="F26" s="38" t="s">
        <v>248</v>
      </c>
      <c r="G26" s="84" t="s">
        <v>249</v>
      </c>
      <c r="H26" s="38" t="s">
        <v>250</v>
      </c>
      <c r="I26" s="84">
        <v>21189</v>
      </c>
      <c r="J26" s="38" t="s">
        <v>272</v>
      </c>
      <c r="K26" s="84">
        <v>21189</v>
      </c>
      <c r="L26" s="84" t="s">
        <v>273</v>
      </c>
      <c r="M26" s="38" t="s">
        <v>274</v>
      </c>
      <c r="N26" s="84">
        <v>30661</v>
      </c>
      <c r="O26" s="84" t="s">
        <v>296</v>
      </c>
      <c r="P26" s="84">
        <v>693340</v>
      </c>
      <c r="Q26" s="38" t="s">
        <v>437</v>
      </c>
      <c r="R26" s="38" t="s">
        <v>277</v>
      </c>
      <c r="S26" s="84" t="s">
        <v>440</v>
      </c>
      <c r="T26" s="84" t="s">
        <v>440</v>
      </c>
      <c r="U26" s="84" t="s">
        <v>279</v>
      </c>
      <c r="V26" s="84" t="s">
        <v>280</v>
      </c>
      <c r="W26" s="84">
        <v>541</v>
      </c>
      <c r="X26" s="38" t="s">
        <v>281</v>
      </c>
      <c r="Y26" s="84">
        <v>353324100</v>
      </c>
      <c r="Z26" s="38" t="s">
        <v>441</v>
      </c>
      <c r="AA26" s="108" t="s">
        <v>383</v>
      </c>
      <c r="AB26" s="84">
        <v>42000</v>
      </c>
      <c r="AC26" s="108" t="s">
        <v>284</v>
      </c>
      <c r="AD26" s="84">
        <v>24</v>
      </c>
      <c r="AE26" s="84" t="s">
        <v>332</v>
      </c>
      <c r="AF26" s="84" t="s">
        <v>318</v>
      </c>
      <c r="AG26" s="108" t="s">
        <v>384</v>
      </c>
      <c r="AH26" s="84" t="s">
        <v>288</v>
      </c>
      <c r="AI26" s="108" t="s">
        <v>385</v>
      </c>
      <c r="AJ26" s="84">
        <v>2240</v>
      </c>
      <c r="AK26" s="84">
        <v>2240</v>
      </c>
      <c r="AL26" s="108" t="s">
        <v>307</v>
      </c>
      <c r="AM26" s="84">
        <v>35855.78</v>
      </c>
      <c r="AN26" s="112">
        <v>11184.22</v>
      </c>
      <c r="AO26" s="112">
        <v>47040</v>
      </c>
      <c r="AP26" s="112">
        <v>6144.22</v>
      </c>
      <c r="AQ26" s="112">
        <v>239.78</v>
      </c>
      <c r="AR26" s="112">
        <v>6384</v>
      </c>
      <c r="AS26" s="112">
        <v>0</v>
      </c>
      <c r="AT26" s="112">
        <v>0</v>
      </c>
      <c r="AU26" s="112">
        <v>0</v>
      </c>
      <c r="AV26" s="84">
        <v>21</v>
      </c>
      <c r="AW26" s="84" t="s">
        <v>344</v>
      </c>
      <c r="AX26" s="84"/>
      <c r="AY26" s="108"/>
      <c r="AZ26" s="84"/>
      <c r="BA26" s="84"/>
      <c r="BB26" s="84" t="s">
        <v>292</v>
      </c>
      <c r="BC26" s="84" t="s">
        <v>293</v>
      </c>
      <c r="BD26" s="108"/>
      <c r="BE26" s="84">
        <v>0</v>
      </c>
      <c r="BF26" s="38" t="s">
        <v>440</v>
      </c>
      <c r="BG26" s="84" t="s">
        <v>443</v>
      </c>
      <c r="BH26" s="114" t="s">
        <v>295</v>
      </c>
      <c r="BI26" s="38" t="s">
        <v>110</v>
      </c>
      <c r="BJ26" s="85">
        <v>45875</v>
      </c>
      <c r="BK26" s="84"/>
      <c r="BL26" s="38" t="s">
        <v>115</v>
      </c>
      <c r="BM26" s="115" t="s">
        <v>130</v>
      </c>
      <c r="BN26" s="116" t="s">
        <v>199</v>
      </c>
      <c r="BO26" s="84" t="s">
        <v>242</v>
      </c>
      <c r="BP26" s="84">
        <v>0</v>
      </c>
      <c r="BQ26" s="117"/>
      <c r="BR26" s="118" t="s">
        <v>436</v>
      </c>
    </row>
    <row r="27" spans="1:70" s="113" customFormat="1" ht="15" customHeight="1" x14ac:dyDescent="0.3">
      <c r="A27" s="84">
        <v>23</v>
      </c>
      <c r="B27" s="38" t="s">
        <v>244</v>
      </c>
      <c r="C27" s="38" t="s">
        <v>245</v>
      </c>
      <c r="D27" s="38" t="s">
        <v>246</v>
      </c>
      <c r="E27" s="38" t="s">
        <v>247</v>
      </c>
      <c r="F27" s="38" t="s">
        <v>248</v>
      </c>
      <c r="G27" s="84" t="s">
        <v>249</v>
      </c>
      <c r="H27" s="38" t="s">
        <v>250</v>
      </c>
      <c r="I27" s="84">
        <v>21189</v>
      </c>
      <c r="J27" s="38" t="s">
        <v>272</v>
      </c>
      <c r="K27" s="84">
        <v>21189</v>
      </c>
      <c r="L27" s="84" t="s">
        <v>273</v>
      </c>
      <c r="M27" s="38" t="s">
        <v>274</v>
      </c>
      <c r="N27" s="84">
        <v>30661</v>
      </c>
      <c r="O27" s="84" t="s">
        <v>296</v>
      </c>
      <c r="P27" s="84">
        <v>693340</v>
      </c>
      <c r="Q27" s="38" t="s">
        <v>437</v>
      </c>
      <c r="R27" s="38" t="s">
        <v>277</v>
      </c>
      <c r="S27" s="84" t="s">
        <v>444</v>
      </c>
      <c r="T27" s="84" t="s">
        <v>444</v>
      </c>
      <c r="U27" s="84" t="s">
        <v>279</v>
      </c>
      <c r="V27" s="84" t="s">
        <v>280</v>
      </c>
      <c r="W27" s="84">
        <v>541</v>
      </c>
      <c r="X27" s="38" t="s">
        <v>281</v>
      </c>
      <c r="Y27" s="84">
        <v>353326245</v>
      </c>
      <c r="Z27" s="38" t="s">
        <v>445</v>
      </c>
      <c r="AA27" s="108" t="s">
        <v>383</v>
      </c>
      <c r="AB27" s="84">
        <v>42000</v>
      </c>
      <c r="AC27" s="108" t="s">
        <v>284</v>
      </c>
      <c r="AD27" s="84">
        <v>24</v>
      </c>
      <c r="AE27" s="84" t="s">
        <v>332</v>
      </c>
      <c r="AF27" s="84" t="s">
        <v>318</v>
      </c>
      <c r="AG27" s="108" t="s">
        <v>384</v>
      </c>
      <c r="AH27" s="84" t="s">
        <v>288</v>
      </c>
      <c r="AI27" s="108" t="s">
        <v>385</v>
      </c>
      <c r="AJ27" s="84">
        <v>2240</v>
      </c>
      <c r="AK27" s="84">
        <v>2240</v>
      </c>
      <c r="AL27" s="108" t="s">
        <v>307</v>
      </c>
      <c r="AM27" s="84">
        <v>35855.78</v>
      </c>
      <c r="AN27" s="112">
        <v>11184.22</v>
      </c>
      <c r="AO27" s="112">
        <v>47040</v>
      </c>
      <c r="AP27" s="112">
        <v>6144.22</v>
      </c>
      <c r="AQ27" s="112">
        <v>239.78</v>
      </c>
      <c r="AR27" s="112">
        <v>6384</v>
      </c>
      <c r="AS27" s="112">
        <v>0</v>
      </c>
      <c r="AT27" s="112">
        <v>0</v>
      </c>
      <c r="AU27" s="112">
        <v>0</v>
      </c>
      <c r="AV27" s="84">
        <v>21</v>
      </c>
      <c r="AW27" s="84" t="s">
        <v>344</v>
      </c>
      <c r="AX27" s="84"/>
      <c r="AY27" s="108"/>
      <c r="AZ27" s="84"/>
      <c r="BA27" s="84"/>
      <c r="BB27" s="84" t="s">
        <v>292</v>
      </c>
      <c r="BC27" s="84" t="s">
        <v>293</v>
      </c>
      <c r="BD27" s="108"/>
      <c r="BE27" s="84">
        <v>0</v>
      </c>
      <c r="BF27" s="38" t="s">
        <v>444</v>
      </c>
      <c r="BG27" s="84" t="s">
        <v>446</v>
      </c>
      <c r="BH27" s="114" t="s">
        <v>295</v>
      </c>
      <c r="BI27" s="38" t="s">
        <v>110</v>
      </c>
      <c r="BJ27" s="85">
        <v>45875</v>
      </c>
      <c r="BK27" s="84"/>
      <c r="BL27" s="38" t="s">
        <v>115</v>
      </c>
      <c r="BM27" s="115" t="s">
        <v>130</v>
      </c>
      <c r="BN27" s="116" t="s">
        <v>199</v>
      </c>
      <c r="BO27" s="84" t="s">
        <v>242</v>
      </c>
      <c r="BP27" s="84">
        <v>0</v>
      </c>
      <c r="BQ27" s="117"/>
      <c r="BR27" s="118" t="s">
        <v>436</v>
      </c>
    </row>
    <row r="28" spans="1:70" s="113" customFormat="1" ht="15" customHeight="1" x14ac:dyDescent="0.3">
      <c r="A28" s="84">
        <v>24</v>
      </c>
      <c r="B28" s="38" t="s">
        <v>244</v>
      </c>
      <c r="C28" s="38" t="s">
        <v>245</v>
      </c>
      <c r="D28" s="38" t="s">
        <v>246</v>
      </c>
      <c r="E28" s="38" t="s">
        <v>247</v>
      </c>
      <c r="F28" s="38" t="s">
        <v>248</v>
      </c>
      <c r="G28" s="84" t="s">
        <v>249</v>
      </c>
      <c r="H28" s="38" t="s">
        <v>250</v>
      </c>
      <c r="I28" s="84">
        <v>21189</v>
      </c>
      <c r="J28" s="38" t="s">
        <v>272</v>
      </c>
      <c r="K28" s="84">
        <v>21189</v>
      </c>
      <c r="L28" s="84" t="s">
        <v>273</v>
      </c>
      <c r="M28" s="38" t="s">
        <v>274</v>
      </c>
      <c r="N28" s="84">
        <v>30661</v>
      </c>
      <c r="O28" s="84" t="s">
        <v>296</v>
      </c>
      <c r="P28" s="84">
        <v>47442</v>
      </c>
      <c r="Q28" s="38" t="s">
        <v>297</v>
      </c>
      <c r="R28" s="38" t="s">
        <v>277</v>
      </c>
      <c r="S28" s="84" t="s">
        <v>447</v>
      </c>
      <c r="T28" s="84" t="s">
        <v>447</v>
      </c>
      <c r="U28" s="84" t="s">
        <v>279</v>
      </c>
      <c r="V28" s="84" t="s">
        <v>280</v>
      </c>
      <c r="W28" s="84">
        <v>541</v>
      </c>
      <c r="X28" s="38" t="s">
        <v>299</v>
      </c>
      <c r="Y28" s="84">
        <v>353956150</v>
      </c>
      <c r="Z28" s="38" t="s">
        <v>448</v>
      </c>
      <c r="AA28" s="108" t="s">
        <v>449</v>
      </c>
      <c r="AB28" s="84">
        <v>42000</v>
      </c>
      <c r="AC28" s="108" t="s">
        <v>284</v>
      </c>
      <c r="AD28" s="84">
        <v>24</v>
      </c>
      <c r="AE28" s="84" t="s">
        <v>332</v>
      </c>
      <c r="AF28" s="84" t="s">
        <v>318</v>
      </c>
      <c r="AG28" s="108" t="s">
        <v>450</v>
      </c>
      <c r="AH28" s="84" t="s">
        <v>288</v>
      </c>
      <c r="AI28" s="108" t="s">
        <v>320</v>
      </c>
      <c r="AJ28" s="84">
        <v>2240</v>
      </c>
      <c r="AK28" s="84">
        <v>2240</v>
      </c>
      <c r="AL28" s="108" t="s">
        <v>307</v>
      </c>
      <c r="AM28" s="84">
        <v>31429.39</v>
      </c>
      <c r="AN28" s="112">
        <v>11130.61</v>
      </c>
      <c r="AO28" s="112">
        <v>42560</v>
      </c>
      <c r="AP28" s="112">
        <v>10570.61</v>
      </c>
      <c r="AQ28" s="112">
        <v>648.39</v>
      </c>
      <c r="AR28" s="112">
        <v>11219</v>
      </c>
      <c r="AS28" s="112">
        <v>0</v>
      </c>
      <c r="AT28" s="112">
        <v>0</v>
      </c>
      <c r="AU28" s="112">
        <v>0</v>
      </c>
      <c r="AV28" s="84">
        <v>19</v>
      </c>
      <c r="AW28" s="84" t="s">
        <v>344</v>
      </c>
      <c r="AX28" s="84"/>
      <c r="AY28" s="108"/>
      <c r="AZ28" s="84"/>
      <c r="BA28" s="84"/>
      <c r="BB28" s="84" t="s">
        <v>292</v>
      </c>
      <c r="BC28" s="84" t="s">
        <v>293</v>
      </c>
      <c r="BD28" s="108"/>
      <c r="BE28" s="84">
        <v>0</v>
      </c>
      <c r="BF28" s="38" t="s">
        <v>447</v>
      </c>
      <c r="BG28" s="84" t="s">
        <v>451</v>
      </c>
      <c r="BH28" s="114" t="s">
        <v>295</v>
      </c>
      <c r="BI28" s="38" t="s">
        <v>110</v>
      </c>
      <c r="BJ28" s="85">
        <v>45875</v>
      </c>
      <c r="BK28" s="84"/>
      <c r="BL28" s="38" t="s">
        <v>115</v>
      </c>
      <c r="BM28" s="115" t="s">
        <v>120</v>
      </c>
      <c r="BN28" s="116" t="s">
        <v>199</v>
      </c>
      <c r="BO28" s="84" t="s">
        <v>242</v>
      </c>
      <c r="BP28" s="84">
        <v>0</v>
      </c>
      <c r="BQ28" s="117"/>
      <c r="BR28" s="118" t="s">
        <v>436</v>
      </c>
    </row>
    <row r="29" spans="1:70" s="113" customFormat="1" ht="15" customHeight="1" x14ac:dyDescent="0.3">
      <c r="A29" s="84">
        <v>25</v>
      </c>
      <c r="B29" s="38" t="s">
        <v>244</v>
      </c>
      <c r="C29" s="38" t="s">
        <v>245</v>
      </c>
      <c r="D29" s="38" t="s">
        <v>246</v>
      </c>
      <c r="E29" s="38" t="s">
        <v>247</v>
      </c>
      <c r="F29" s="38" t="s">
        <v>248</v>
      </c>
      <c r="G29" s="84" t="s">
        <v>249</v>
      </c>
      <c r="H29" s="38" t="s">
        <v>250</v>
      </c>
      <c r="I29" s="84">
        <v>21189</v>
      </c>
      <c r="J29" s="38" t="s">
        <v>272</v>
      </c>
      <c r="K29" s="84">
        <v>21189</v>
      </c>
      <c r="L29" s="84" t="s">
        <v>273</v>
      </c>
      <c r="M29" s="38" t="s">
        <v>274</v>
      </c>
      <c r="N29" s="84">
        <v>30661</v>
      </c>
      <c r="O29" s="84" t="s">
        <v>296</v>
      </c>
      <c r="P29" s="84">
        <v>47442</v>
      </c>
      <c r="Q29" s="38" t="s">
        <v>297</v>
      </c>
      <c r="R29" s="38" t="s">
        <v>277</v>
      </c>
      <c r="S29" s="84" t="s">
        <v>452</v>
      </c>
      <c r="T29" s="84" t="s">
        <v>452</v>
      </c>
      <c r="U29" s="84" t="s">
        <v>453</v>
      </c>
      <c r="V29" s="84" t="s">
        <v>280</v>
      </c>
      <c r="W29" s="84">
        <v>541</v>
      </c>
      <c r="X29" s="38" t="s">
        <v>299</v>
      </c>
      <c r="Y29" s="84">
        <v>355805664</v>
      </c>
      <c r="Z29" s="38" t="s">
        <v>454</v>
      </c>
      <c r="AA29" s="108" t="s">
        <v>455</v>
      </c>
      <c r="AB29" s="84">
        <v>42000</v>
      </c>
      <c r="AC29" s="108" t="s">
        <v>284</v>
      </c>
      <c r="AD29" s="84">
        <v>24</v>
      </c>
      <c r="AE29" s="84" t="s">
        <v>332</v>
      </c>
      <c r="AF29" s="84" t="s">
        <v>318</v>
      </c>
      <c r="AG29" s="108" t="s">
        <v>456</v>
      </c>
      <c r="AH29" s="84" t="s">
        <v>288</v>
      </c>
      <c r="AI29" s="108" t="s">
        <v>306</v>
      </c>
      <c r="AJ29" s="84">
        <v>2240</v>
      </c>
      <c r="AK29" s="84">
        <v>2240</v>
      </c>
      <c r="AL29" s="108" t="s">
        <v>307</v>
      </c>
      <c r="AM29" s="84">
        <v>25942.799999999999</v>
      </c>
      <c r="AN29" s="112">
        <v>9897.2000000000007</v>
      </c>
      <c r="AO29" s="112">
        <v>35840</v>
      </c>
      <c r="AP29" s="112">
        <v>16057.2</v>
      </c>
      <c r="AQ29" s="112">
        <v>1479.8</v>
      </c>
      <c r="AR29" s="112">
        <v>17537</v>
      </c>
      <c r="AS29" s="112">
        <v>0</v>
      </c>
      <c r="AT29" s="112">
        <v>0</v>
      </c>
      <c r="AU29" s="112">
        <v>0</v>
      </c>
      <c r="AV29" s="84">
        <v>16</v>
      </c>
      <c r="AW29" s="84" t="s">
        <v>344</v>
      </c>
      <c r="AX29" s="84"/>
      <c r="AY29" s="108"/>
      <c r="AZ29" s="84"/>
      <c r="BA29" s="84"/>
      <c r="BB29" s="84" t="s">
        <v>292</v>
      </c>
      <c r="BC29" s="84" t="s">
        <v>293</v>
      </c>
      <c r="BD29" s="108"/>
      <c r="BE29" s="84">
        <v>0</v>
      </c>
      <c r="BF29" s="38" t="s">
        <v>452</v>
      </c>
      <c r="BG29" s="84" t="s">
        <v>457</v>
      </c>
      <c r="BH29" s="114" t="s">
        <v>295</v>
      </c>
      <c r="BI29" s="38" t="s">
        <v>110</v>
      </c>
      <c r="BJ29" s="85">
        <v>45875</v>
      </c>
      <c r="BK29" s="84"/>
      <c r="BL29" s="38" t="s">
        <v>115</v>
      </c>
      <c r="BM29" s="115" t="s">
        <v>130</v>
      </c>
      <c r="BN29" s="116" t="s">
        <v>199</v>
      </c>
      <c r="BO29" s="84" t="s">
        <v>242</v>
      </c>
      <c r="BP29" s="84">
        <v>0</v>
      </c>
      <c r="BQ29" s="117"/>
      <c r="BR29" s="118" t="s">
        <v>436</v>
      </c>
    </row>
    <row r="30" spans="1:70" s="113" customFormat="1" ht="15" customHeight="1" x14ac:dyDescent="0.3">
      <c r="A30" s="84">
        <v>26</v>
      </c>
      <c r="B30" s="38" t="s">
        <v>244</v>
      </c>
      <c r="C30" s="38" t="s">
        <v>245</v>
      </c>
      <c r="D30" s="38" t="s">
        <v>246</v>
      </c>
      <c r="E30" s="38" t="s">
        <v>247</v>
      </c>
      <c r="F30" s="38" t="s">
        <v>248</v>
      </c>
      <c r="G30" s="84" t="s">
        <v>249</v>
      </c>
      <c r="H30" s="38" t="s">
        <v>250</v>
      </c>
      <c r="I30" s="84">
        <v>21189</v>
      </c>
      <c r="J30" s="38" t="s">
        <v>272</v>
      </c>
      <c r="K30" s="84">
        <v>21189</v>
      </c>
      <c r="L30" s="84" t="s">
        <v>273</v>
      </c>
      <c r="M30" s="38" t="s">
        <v>274</v>
      </c>
      <c r="N30" s="84">
        <v>30661</v>
      </c>
      <c r="O30" s="84" t="s">
        <v>296</v>
      </c>
      <c r="P30" s="84">
        <v>47442</v>
      </c>
      <c r="Q30" s="38" t="s">
        <v>297</v>
      </c>
      <c r="R30" s="38" t="s">
        <v>277</v>
      </c>
      <c r="S30" s="84" t="s">
        <v>458</v>
      </c>
      <c r="T30" s="84" t="s">
        <v>458</v>
      </c>
      <c r="U30" s="84" t="s">
        <v>459</v>
      </c>
      <c r="V30" s="84" t="s">
        <v>280</v>
      </c>
      <c r="W30" s="84">
        <v>0</v>
      </c>
      <c r="X30" s="38" t="s">
        <v>299</v>
      </c>
      <c r="Y30" s="84">
        <v>358723034</v>
      </c>
      <c r="Z30" s="38" t="s">
        <v>415</v>
      </c>
      <c r="AA30" s="108" t="s">
        <v>460</v>
      </c>
      <c r="AB30" s="84">
        <v>80000</v>
      </c>
      <c r="AC30" s="108" t="s">
        <v>284</v>
      </c>
      <c r="AD30" s="84">
        <v>24</v>
      </c>
      <c r="AE30" s="84" t="s">
        <v>461</v>
      </c>
      <c r="AF30" s="84" t="s">
        <v>303</v>
      </c>
      <c r="AG30" s="108" t="s">
        <v>304</v>
      </c>
      <c r="AH30" s="84" t="s">
        <v>305</v>
      </c>
      <c r="AI30" s="108" t="s">
        <v>462</v>
      </c>
      <c r="AJ30" s="84">
        <v>4220</v>
      </c>
      <c r="AK30" s="84">
        <v>4220</v>
      </c>
      <c r="AL30" s="108" t="s">
        <v>307</v>
      </c>
      <c r="AM30" s="84">
        <v>22982.09</v>
      </c>
      <c r="AN30" s="112">
        <v>10777.91</v>
      </c>
      <c r="AO30" s="112">
        <v>33760</v>
      </c>
      <c r="AP30" s="112">
        <v>57017.91</v>
      </c>
      <c r="AQ30" s="112">
        <v>9858.09</v>
      </c>
      <c r="AR30" s="112">
        <v>66876</v>
      </c>
      <c r="AS30" s="112">
        <v>0</v>
      </c>
      <c r="AT30" s="112">
        <v>0</v>
      </c>
      <c r="AU30" s="112">
        <v>0</v>
      </c>
      <c r="AV30" s="84">
        <v>8</v>
      </c>
      <c r="AW30" s="84" t="s">
        <v>344</v>
      </c>
      <c r="AX30" s="84"/>
      <c r="AY30" s="108"/>
      <c r="AZ30" s="84"/>
      <c r="BA30" s="84"/>
      <c r="BB30" s="84" t="s">
        <v>292</v>
      </c>
      <c r="BC30" s="84" t="s">
        <v>293</v>
      </c>
      <c r="BD30" s="108"/>
      <c r="BE30" s="84">
        <v>0</v>
      </c>
      <c r="BF30" s="38" t="s">
        <v>458</v>
      </c>
      <c r="BG30" s="84" t="s">
        <v>466</v>
      </c>
      <c r="BH30" s="114" t="s">
        <v>295</v>
      </c>
      <c r="BI30" s="38" t="s">
        <v>110</v>
      </c>
      <c r="BJ30" s="85">
        <v>45875</v>
      </c>
      <c r="BK30" s="84"/>
      <c r="BL30" s="38" t="s">
        <v>115</v>
      </c>
      <c r="BM30" s="115" t="s">
        <v>130</v>
      </c>
      <c r="BN30" s="116" t="s">
        <v>199</v>
      </c>
      <c r="BO30" s="84" t="s">
        <v>242</v>
      </c>
      <c r="BP30" s="84">
        <v>0</v>
      </c>
      <c r="BQ30" s="117"/>
      <c r="BR30" s="118" t="s">
        <v>436</v>
      </c>
    </row>
    <row r="31" spans="1:70" s="113" customFormat="1" ht="15" customHeight="1" x14ac:dyDescent="0.3">
      <c r="A31" s="84">
        <v>27</v>
      </c>
      <c r="B31" s="38" t="s">
        <v>244</v>
      </c>
      <c r="C31" s="38" t="s">
        <v>245</v>
      </c>
      <c r="D31" s="38" t="s">
        <v>246</v>
      </c>
      <c r="E31" s="38" t="s">
        <v>247</v>
      </c>
      <c r="F31" s="38" t="s">
        <v>248</v>
      </c>
      <c r="G31" s="84" t="s">
        <v>249</v>
      </c>
      <c r="H31" s="38" t="s">
        <v>250</v>
      </c>
      <c r="I31" s="84">
        <v>21189</v>
      </c>
      <c r="J31" s="38" t="s">
        <v>272</v>
      </c>
      <c r="K31" s="84">
        <v>21189</v>
      </c>
      <c r="L31" s="84" t="s">
        <v>273</v>
      </c>
      <c r="M31" s="38" t="s">
        <v>274</v>
      </c>
      <c r="N31" s="84">
        <v>30661</v>
      </c>
      <c r="O31" s="84" t="s">
        <v>296</v>
      </c>
      <c r="P31" s="84">
        <v>47442</v>
      </c>
      <c r="Q31" s="38" t="s">
        <v>297</v>
      </c>
      <c r="R31" s="38" t="s">
        <v>463</v>
      </c>
      <c r="S31" s="84" t="s">
        <v>447</v>
      </c>
      <c r="T31" s="84" t="s">
        <v>447</v>
      </c>
      <c r="U31" s="84" t="s">
        <v>279</v>
      </c>
      <c r="V31" s="84" t="s">
        <v>280</v>
      </c>
      <c r="W31" s="84">
        <v>0</v>
      </c>
      <c r="X31" s="38" t="s">
        <v>299</v>
      </c>
      <c r="Y31" s="84">
        <v>358723285</v>
      </c>
      <c r="Z31" s="38" t="s">
        <v>448</v>
      </c>
      <c r="AA31" s="108" t="s">
        <v>464</v>
      </c>
      <c r="AB31" s="84">
        <v>40000</v>
      </c>
      <c r="AC31" s="108" t="s">
        <v>284</v>
      </c>
      <c r="AD31" s="84">
        <v>18</v>
      </c>
      <c r="AE31" s="84" t="s">
        <v>465</v>
      </c>
      <c r="AF31" s="84" t="s">
        <v>318</v>
      </c>
      <c r="AG31" s="108" t="s">
        <v>450</v>
      </c>
      <c r="AH31" s="84" t="s">
        <v>288</v>
      </c>
      <c r="AI31" s="108" t="s">
        <v>462</v>
      </c>
      <c r="AJ31" s="84">
        <v>2680</v>
      </c>
      <c r="AK31" s="84">
        <v>2680</v>
      </c>
      <c r="AL31" s="108" t="s">
        <v>307</v>
      </c>
      <c r="AM31" s="84">
        <v>16218.99</v>
      </c>
      <c r="AN31" s="112">
        <v>5221.01</v>
      </c>
      <c r="AO31" s="112">
        <v>21440</v>
      </c>
      <c r="AP31" s="112">
        <v>23781.01</v>
      </c>
      <c r="AQ31" s="112">
        <v>2702.99</v>
      </c>
      <c r="AR31" s="112">
        <v>26484</v>
      </c>
      <c r="AS31" s="112">
        <v>0</v>
      </c>
      <c r="AT31" s="112">
        <v>0</v>
      </c>
      <c r="AU31" s="112">
        <v>0</v>
      </c>
      <c r="AV31" s="84">
        <v>8</v>
      </c>
      <c r="AW31" s="84" t="s">
        <v>344</v>
      </c>
      <c r="AX31" s="84"/>
      <c r="AY31" s="108"/>
      <c r="AZ31" s="84"/>
      <c r="BA31" s="84"/>
      <c r="BB31" s="84" t="s">
        <v>292</v>
      </c>
      <c r="BC31" s="84" t="s">
        <v>293</v>
      </c>
      <c r="BD31" s="108"/>
      <c r="BE31" s="84">
        <v>0</v>
      </c>
      <c r="BF31" s="38" t="s">
        <v>447</v>
      </c>
      <c r="BG31" s="84" t="s">
        <v>451</v>
      </c>
      <c r="BH31" s="114" t="s">
        <v>295</v>
      </c>
      <c r="BI31" s="38" t="s">
        <v>110</v>
      </c>
      <c r="BJ31" s="85">
        <v>45875</v>
      </c>
      <c r="BK31" s="84"/>
      <c r="BL31" s="38" t="s">
        <v>115</v>
      </c>
      <c r="BM31" s="115" t="s">
        <v>130</v>
      </c>
      <c r="BN31" s="116" t="s">
        <v>199</v>
      </c>
      <c r="BO31" s="84" t="s">
        <v>242</v>
      </c>
      <c r="BP31" s="84">
        <v>0</v>
      </c>
      <c r="BQ31" s="117"/>
      <c r="BR31" s="118" t="s">
        <v>436</v>
      </c>
    </row>
    <row r="32" spans="1:70" s="113" customFormat="1" ht="15" customHeight="1" x14ac:dyDescent="0.3">
      <c r="A32" s="84">
        <v>28</v>
      </c>
      <c r="B32" s="38" t="s">
        <v>244</v>
      </c>
      <c r="C32" s="38" t="s">
        <v>245</v>
      </c>
      <c r="D32" s="38" t="s">
        <v>246</v>
      </c>
      <c r="E32" s="38" t="s">
        <v>247</v>
      </c>
      <c r="F32" s="38" t="s">
        <v>248</v>
      </c>
      <c r="G32" s="84" t="s">
        <v>249</v>
      </c>
      <c r="H32" s="38" t="s">
        <v>250</v>
      </c>
      <c r="I32" s="84">
        <v>21189</v>
      </c>
      <c r="J32" s="38" t="s">
        <v>272</v>
      </c>
      <c r="K32" s="84">
        <v>21189</v>
      </c>
      <c r="L32" s="84" t="s">
        <v>273</v>
      </c>
      <c r="M32" s="38" t="s">
        <v>274</v>
      </c>
      <c r="N32" s="84">
        <v>30661</v>
      </c>
      <c r="O32" s="84" t="s">
        <v>296</v>
      </c>
      <c r="P32" s="84">
        <v>693340</v>
      </c>
      <c r="Q32" s="38" t="s">
        <v>437</v>
      </c>
      <c r="R32" s="38" t="s">
        <v>277</v>
      </c>
      <c r="S32" s="84" t="s">
        <v>467</v>
      </c>
      <c r="T32" s="84" t="s">
        <v>467</v>
      </c>
      <c r="U32" s="84" t="s">
        <v>279</v>
      </c>
      <c r="V32" s="84" t="s">
        <v>280</v>
      </c>
      <c r="W32" s="84">
        <v>0</v>
      </c>
      <c r="X32" s="38" t="s">
        <v>299</v>
      </c>
      <c r="Y32" s="84">
        <v>359341181</v>
      </c>
      <c r="Z32" s="38" t="s">
        <v>468</v>
      </c>
      <c r="AA32" s="108" t="s">
        <v>469</v>
      </c>
      <c r="AB32" s="84">
        <v>65000</v>
      </c>
      <c r="AC32" s="108" t="s">
        <v>284</v>
      </c>
      <c r="AD32" s="84">
        <v>24</v>
      </c>
      <c r="AE32" s="84" t="s">
        <v>426</v>
      </c>
      <c r="AF32" s="84" t="s">
        <v>286</v>
      </c>
      <c r="AG32" s="108" t="s">
        <v>384</v>
      </c>
      <c r="AH32" s="84" t="s">
        <v>288</v>
      </c>
      <c r="AI32" s="108" t="s">
        <v>307</v>
      </c>
      <c r="AJ32" s="84">
        <v>3460</v>
      </c>
      <c r="AK32" s="84">
        <v>3460</v>
      </c>
      <c r="AL32" s="108" t="s">
        <v>307</v>
      </c>
      <c r="AM32" s="84">
        <v>2402.19</v>
      </c>
      <c r="AN32" s="112">
        <v>1057.81</v>
      </c>
      <c r="AO32" s="112">
        <v>3460</v>
      </c>
      <c r="AP32" s="112">
        <v>62597.81</v>
      </c>
      <c r="AQ32" s="112">
        <v>16387.189999999999</v>
      </c>
      <c r="AR32" s="112">
        <v>78985</v>
      </c>
      <c r="AS32" s="112">
        <v>0</v>
      </c>
      <c r="AT32" s="112">
        <v>0</v>
      </c>
      <c r="AU32" s="112">
        <v>0</v>
      </c>
      <c r="AV32" s="84">
        <v>1</v>
      </c>
      <c r="AW32" s="84" t="s">
        <v>344</v>
      </c>
      <c r="AX32" s="84"/>
      <c r="AY32" s="108"/>
      <c r="AZ32" s="84"/>
      <c r="BA32" s="84"/>
      <c r="BB32" s="84" t="s">
        <v>292</v>
      </c>
      <c r="BC32" s="84" t="s">
        <v>293</v>
      </c>
      <c r="BD32" s="108"/>
      <c r="BE32" s="84">
        <v>0</v>
      </c>
      <c r="BF32" s="38" t="s">
        <v>467</v>
      </c>
      <c r="BG32" s="84" t="s">
        <v>470</v>
      </c>
      <c r="BH32" s="114" t="s">
        <v>295</v>
      </c>
      <c r="BI32" s="38" t="s">
        <v>110</v>
      </c>
      <c r="BJ32" s="85">
        <v>45875</v>
      </c>
      <c r="BK32" s="84"/>
      <c r="BL32" s="38" t="s">
        <v>115</v>
      </c>
      <c r="BM32" s="115" t="s">
        <v>130</v>
      </c>
      <c r="BN32" s="116" t="s">
        <v>199</v>
      </c>
      <c r="BO32" s="84" t="s">
        <v>242</v>
      </c>
      <c r="BP32" s="84">
        <v>0</v>
      </c>
      <c r="BQ32" s="117"/>
      <c r="BR32" s="118" t="s">
        <v>436</v>
      </c>
    </row>
    <row r="33" spans="1:70" s="113" customFormat="1" ht="15" customHeight="1" x14ac:dyDescent="0.3">
      <c r="A33" s="84">
        <v>29</v>
      </c>
      <c r="B33" s="38" t="s">
        <v>244</v>
      </c>
      <c r="C33" s="38" t="s">
        <v>245</v>
      </c>
      <c r="D33" s="38" t="s">
        <v>246</v>
      </c>
      <c r="E33" s="38" t="s">
        <v>247</v>
      </c>
      <c r="F33" s="38" t="s">
        <v>248</v>
      </c>
      <c r="G33" s="84" t="s">
        <v>249</v>
      </c>
      <c r="H33" s="38" t="s">
        <v>250</v>
      </c>
      <c r="I33" s="84">
        <v>21205</v>
      </c>
      <c r="J33" s="38" t="s">
        <v>311</v>
      </c>
      <c r="K33" s="84">
        <v>21205</v>
      </c>
      <c r="L33" s="84" t="s">
        <v>273</v>
      </c>
      <c r="M33" s="38" t="s">
        <v>274</v>
      </c>
      <c r="N33" s="84">
        <v>30892</v>
      </c>
      <c r="O33" s="84" t="s">
        <v>312</v>
      </c>
      <c r="P33" s="84">
        <v>47728</v>
      </c>
      <c r="Q33" s="38" t="s">
        <v>313</v>
      </c>
      <c r="R33" s="38" t="s">
        <v>277</v>
      </c>
      <c r="S33" s="84" t="s">
        <v>471</v>
      </c>
      <c r="T33" s="84" t="s">
        <v>471</v>
      </c>
      <c r="U33" s="84" t="s">
        <v>279</v>
      </c>
      <c r="V33" s="84" t="s">
        <v>280</v>
      </c>
      <c r="W33" s="84">
        <v>541</v>
      </c>
      <c r="X33" s="38" t="s">
        <v>472</v>
      </c>
      <c r="Y33" s="84">
        <v>353356941</v>
      </c>
      <c r="Z33" s="38" t="s">
        <v>473</v>
      </c>
      <c r="AA33" s="108" t="s">
        <v>474</v>
      </c>
      <c r="AB33" s="84">
        <v>52000</v>
      </c>
      <c r="AC33" s="108" t="s">
        <v>317</v>
      </c>
      <c r="AD33" s="84">
        <v>24</v>
      </c>
      <c r="AE33" s="84" t="s">
        <v>285</v>
      </c>
      <c r="AF33" s="84" t="s">
        <v>303</v>
      </c>
      <c r="AG33" s="108" t="s">
        <v>475</v>
      </c>
      <c r="AH33" s="84" t="s">
        <v>305</v>
      </c>
      <c r="AI33" s="108" t="s">
        <v>394</v>
      </c>
      <c r="AJ33" s="84">
        <v>2780</v>
      </c>
      <c r="AK33" s="84">
        <v>2780</v>
      </c>
      <c r="AL33" s="108" t="s">
        <v>412</v>
      </c>
      <c r="AM33" s="84">
        <v>40601.480000000003</v>
      </c>
      <c r="AN33" s="112">
        <v>14998.52</v>
      </c>
      <c r="AO33" s="112">
        <v>55600</v>
      </c>
      <c r="AP33" s="112">
        <v>11398.52</v>
      </c>
      <c r="AQ33" s="112">
        <v>606.48</v>
      </c>
      <c r="AR33" s="112">
        <v>12005</v>
      </c>
      <c r="AS33" s="112">
        <v>0</v>
      </c>
      <c r="AT33" s="112">
        <v>0</v>
      </c>
      <c r="AU33" s="112">
        <v>0</v>
      </c>
      <c r="AV33" s="84">
        <v>20</v>
      </c>
      <c r="AW33" s="84" t="s">
        <v>344</v>
      </c>
      <c r="AX33" s="84"/>
      <c r="AY33" s="108"/>
      <c r="AZ33" s="84"/>
      <c r="BA33" s="84"/>
      <c r="BB33" s="84" t="s">
        <v>292</v>
      </c>
      <c r="BC33" s="84" t="s">
        <v>293</v>
      </c>
      <c r="BD33" s="108"/>
      <c r="BE33" s="84">
        <v>0</v>
      </c>
      <c r="BF33" s="38" t="s">
        <v>471</v>
      </c>
      <c r="BG33" s="84" t="s">
        <v>476</v>
      </c>
      <c r="BH33" s="114" t="s">
        <v>295</v>
      </c>
      <c r="BI33" s="38" t="s">
        <v>110</v>
      </c>
      <c r="BJ33" s="85">
        <v>45875</v>
      </c>
      <c r="BK33" s="84"/>
      <c r="BL33" s="38" t="s">
        <v>115</v>
      </c>
      <c r="BM33" s="115" t="s">
        <v>130</v>
      </c>
      <c r="BN33" s="116" t="s">
        <v>199</v>
      </c>
      <c r="BO33" s="84" t="s">
        <v>242</v>
      </c>
      <c r="BP33" s="84">
        <v>0</v>
      </c>
      <c r="BQ33" s="117"/>
      <c r="BR33" s="118" t="s">
        <v>436</v>
      </c>
    </row>
    <row r="34" spans="1:70" s="113" customFormat="1" ht="15" customHeight="1" x14ac:dyDescent="0.3">
      <c r="A34" s="84">
        <v>30</v>
      </c>
      <c r="B34" s="38" t="s">
        <v>244</v>
      </c>
      <c r="C34" s="38" t="s">
        <v>245</v>
      </c>
      <c r="D34" s="38" t="s">
        <v>246</v>
      </c>
      <c r="E34" s="38" t="s">
        <v>247</v>
      </c>
      <c r="F34" s="38" t="s">
        <v>248</v>
      </c>
      <c r="G34" s="84" t="s">
        <v>249</v>
      </c>
      <c r="H34" s="38" t="s">
        <v>250</v>
      </c>
      <c r="I34" s="84">
        <v>21205</v>
      </c>
      <c r="J34" s="38" t="s">
        <v>311</v>
      </c>
      <c r="K34" s="84">
        <v>21205</v>
      </c>
      <c r="L34" s="84" t="s">
        <v>273</v>
      </c>
      <c r="M34" s="38" t="s">
        <v>274</v>
      </c>
      <c r="N34" s="84">
        <v>30892</v>
      </c>
      <c r="O34" s="84" t="s">
        <v>312</v>
      </c>
      <c r="P34" s="84">
        <v>47728</v>
      </c>
      <c r="Q34" s="38" t="s">
        <v>313</v>
      </c>
      <c r="R34" s="38" t="s">
        <v>277</v>
      </c>
      <c r="S34" s="84" t="s">
        <v>477</v>
      </c>
      <c r="T34" s="84" t="s">
        <v>477</v>
      </c>
      <c r="U34" s="84" t="s">
        <v>279</v>
      </c>
      <c r="V34" s="84" t="s">
        <v>280</v>
      </c>
      <c r="W34" s="84">
        <v>0</v>
      </c>
      <c r="X34" s="38" t="s">
        <v>299</v>
      </c>
      <c r="Y34" s="84">
        <v>358444405</v>
      </c>
      <c r="Z34" s="38" t="s">
        <v>478</v>
      </c>
      <c r="AA34" s="108" t="s">
        <v>479</v>
      </c>
      <c r="AB34" s="84">
        <v>45000</v>
      </c>
      <c r="AC34" s="108" t="s">
        <v>317</v>
      </c>
      <c r="AD34" s="84">
        <v>30</v>
      </c>
      <c r="AE34" s="84" t="s">
        <v>361</v>
      </c>
      <c r="AF34" s="84" t="s">
        <v>303</v>
      </c>
      <c r="AG34" s="108" t="s">
        <v>319</v>
      </c>
      <c r="AH34" s="84" t="s">
        <v>305</v>
      </c>
      <c r="AI34" s="108" t="s">
        <v>480</v>
      </c>
      <c r="AJ34" s="84">
        <v>2000</v>
      </c>
      <c r="AK34" s="84">
        <v>2000</v>
      </c>
      <c r="AL34" s="108" t="s">
        <v>412</v>
      </c>
      <c r="AM34" s="84">
        <v>9423.8799999999992</v>
      </c>
      <c r="AN34" s="112">
        <v>6576.12</v>
      </c>
      <c r="AO34" s="112">
        <v>16000</v>
      </c>
      <c r="AP34" s="112">
        <v>35576.120000000003</v>
      </c>
      <c r="AQ34" s="112">
        <v>8834.8799999999992</v>
      </c>
      <c r="AR34" s="112">
        <v>44411</v>
      </c>
      <c r="AS34" s="112">
        <v>0</v>
      </c>
      <c r="AT34" s="112">
        <v>0</v>
      </c>
      <c r="AU34" s="112">
        <v>0</v>
      </c>
      <c r="AV34" s="84">
        <v>8</v>
      </c>
      <c r="AW34" s="84" t="s">
        <v>344</v>
      </c>
      <c r="AX34" s="84"/>
      <c r="AY34" s="108"/>
      <c r="AZ34" s="84"/>
      <c r="BA34" s="84"/>
      <c r="BB34" s="84" t="s">
        <v>292</v>
      </c>
      <c r="BC34" s="84" t="s">
        <v>293</v>
      </c>
      <c r="BD34" s="108"/>
      <c r="BE34" s="84">
        <v>0</v>
      </c>
      <c r="BF34" s="38" t="s">
        <v>477</v>
      </c>
      <c r="BG34" s="84" t="s">
        <v>481</v>
      </c>
      <c r="BH34" s="114" t="s">
        <v>295</v>
      </c>
      <c r="BI34" s="38" t="s">
        <v>110</v>
      </c>
      <c r="BJ34" s="85">
        <v>45875</v>
      </c>
      <c r="BK34" s="84"/>
      <c r="BL34" s="38" t="s">
        <v>115</v>
      </c>
      <c r="BM34" s="115" t="s">
        <v>130</v>
      </c>
      <c r="BN34" s="116" t="s">
        <v>199</v>
      </c>
      <c r="BO34" s="84" t="s">
        <v>242</v>
      </c>
      <c r="BP34" s="84">
        <v>0</v>
      </c>
      <c r="BQ34" s="117"/>
      <c r="BR34" s="118" t="s">
        <v>436</v>
      </c>
    </row>
    <row r="35" spans="1:70" s="113" customFormat="1" ht="15" customHeight="1" x14ac:dyDescent="0.3">
      <c r="A35" s="84">
        <v>31</v>
      </c>
      <c r="B35" s="38" t="s">
        <v>244</v>
      </c>
      <c r="C35" s="38" t="s">
        <v>245</v>
      </c>
      <c r="D35" s="38" t="s">
        <v>246</v>
      </c>
      <c r="E35" s="38" t="s">
        <v>247</v>
      </c>
      <c r="F35" s="38" t="s">
        <v>248</v>
      </c>
      <c r="G35" s="84" t="s">
        <v>249</v>
      </c>
      <c r="H35" s="38" t="s">
        <v>250</v>
      </c>
      <c r="I35" s="84">
        <v>21205</v>
      </c>
      <c r="J35" s="38" t="s">
        <v>311</v>
      </c>
      <c r="K35" s="84">
        <v>21205</v>
      </c>
      <c r="L35" s="84" t="s">
        <v>273</v>
      </c>
      <c r="M35" s="38" t="s">
        <v>274</v>
      </c>
      <c r="N35" s="84">
        <v>30892</v>
      </c>
      <c r="O35" s="84" t="s">
        <v>312</v>
      </c>
      <c r="P35" s="84">
        <v>47728</v>
      </c>
      <c r="Q35" s="38" t="s">
        <v>313</v>
      </c>
      <c r="R35" s="38" t="s">
        <v>277</v>
      </c>
      <c r="S35" s="84" t="s">
        <v>482</v>
      </c>
      <c r="T35" s="84" t="s">
        <v>482</v>
      </c>
      <c r="U35" s="84" t="s">
        <v>459</v>
      </c>
      <c r="V35" s="84" t="s">
        <v>483</v>
      </c>
      <c r="W35" s="84">
        <v>0</v>
      </c>
      <c r="X35" s="38" t="s">
        <v>358</v>
      </c>
      <c r="Y35" s="84">
        <v>358730973</v>
      </c>
      <c r="Z35" s="38" t="s">
        <v>484</v>
      </c>
      <c r="AA35" s="108" t="s">
        <v>464</v>
      </c>
      <c r="AB35" s="84">
        <v>42000</v>
      </c>
      <c r="AC35" s="108" t="s">
        <v>317</v>
      </c>
      <c r="AD35" s="84">
        <v>24</v>
      </c>
      <c r="AE35" s="84" t="s">
        <v>485</v>
      </c>
      <c r="AF35" s="84" t="s">
        <v>427</v>
      </c>
      <c r="AG35" s="108" t="s">
        <v>486</v>
      </c>
      <c r="AH35" s="84" t="s">
        <v>288</v>
      </c>
      <c r="AI35" s="108" t="s">
        <v>480</v>
      </c>
      <c r="AJ35" s="84">
        <v>2240</v>
      </c>
      <c r="AK35" s="84">
        <v>2240</v>
      </c>
      <c r="AL35" s="108" t="s">
        <v>412</v>
      </c>
      <c r="AM35" s="84">
        <v>12213.06</v>
      </c>
      <c r="AN35" s="112">
        <v>5706.94</v>
      </c>
      <c r="AO35" s="112">
        <v>17920</v>
      </c>
      <c r="AP35" s="112">
        <v>29786.94</v>
      </c>
      <c r="AQ35" s="112">
        <v>5501.06</v>
      </c>
      <c r="AR35" s="112">
        <v>35288</v>
      </c>
      <c r="AS35" s="112">
        <v>0</v>
      </c>
      <c r="AT35" s="112">
        <v>0</v>
      </c>
      <c r="AU35" s="112">
        <v>0</v>
      </c>
      <c r="AV35" s="84">
        <v>8</v>
      </c>
      <c r="AW35" s="84" t="s">
        <v>344</v>
      </c>
      <c r="AX35" s="84"/>
      <c r="AY35" s="108"/>
      <c r="AZ35" s="84"/>
      <c r="BA35" s="84"/>
      <c r="BB35" s="84" t="s">
        <v>292</v>
      </c>
      <c r="BC35" s="84" t="s">
        <v>293</v>
      </c>
      <c r="BD35" s="108"/>
      <c r="BE35" s="84">
        <v>0</v>
      </c>
      <c r="BF35" s="38" t="s">
        <v>482</v>
      </c>
      <c r="BG35" s="84" t="s">
        <v>487</v>
      </c>
      <c r="BH35" s="114" t="s">
        <v>295</v>
      </c>
      <c r="BI35" s="38" t="s">
        <v>110</v>
      </c>
      <c r="BJ35" s="85">
        <v>45875</v>
      </c>
      <c r="BK35" s="84"/>
      <c r="BL35" s="38" t="s">
        <v>115</v>
      </c>
      <c r="BM35" s="115" t="s">
        <v>130</v>
      </c>
      <c r="BN35" s="116" t="s">
        <v>199</v>
      </c>
      <c r="BO35" s="84" t="s">
        <v>242</v>
      </c>
      <c r="BP35" s="84">
        <v>0</v>
      </c>
      <c r="BQ35" s="117"/>
      <c r="BR35" s="118" t="s">
        <v>436</v>
      </c>
    </row>
    <row r="36" spans="1:70" s="113" customFormat="1" ht="15" customHeight="1" x14ac:dyDescent="0.3">
      <c r="A36" s="84">
        <v>32</v>
      </c>
      <c r="B36" s="38" t="s">
        <v>244</v>
      </c>
      <c r="C36" s="38" t="s">
        <v>245</v>
      </c>
      <c r="D36" s="38" t="s">
        <v>246</v>
      </c>
      <c r="E36" s="38" t="s">
        <v>247</v>
      </c>
      <c r="F36" s="38" t="s">
        <v>248</v>
      </c>
      <c r="G36" s="84" t="s">
        <v>249</v>
      </c>
      <c r="H36" s="38" t="s">
        <v>250</v>
      </c>
      <c r="I36" s="84">
        <v>21259</v>
      </c>
      <c r="J36" s="38" t="s">
        <v>325</v>
      </c>
      <c r="K36" s="84">
        <v>21259</v>
      </c>
      <c r="L36" s="84" t="s">
        <v>273</v>
      </c>
      <c r="M36" s="38" t="s">
        <v>274</v>
      </c>
      <c r="N36" s="84">
        <v>30938</v>
      </c>
      <c r="O36" s="84" t="s">
        <v>326</v>
      </c>
      <c r="P36" s="84">
        <v>47781</v>
      </c>
      <c r="Q36" s="38" t="s">
        <v>338</v>
      </c>
      <c r="R36" s="38" t="s">
        <v>277</v>
      </c>
      <c r="S36" s="84" t="s">
        <v>488</v>
      </c>
      <c r="T36" s="84" t="s">
        <v>488</v>
      </c>
      <c r="U36" s="84" t="s">
        <v>279</v>
      </c>
      <c r="V36" s="84" t="s">
        <v>280</v>
      </c>
      <c r="W36" s="84">
        <v>541</v>
      </c>
      <c r="X36" s="38" t="s">
        <v>281</v>
      </c>
      <c r="Y36" s="84">
        <v>352549777</v>
      </c>
      <c r="Z36" s="38" t="s">
        <v>489</v>
      </c>
      <c r="AA36" s="108" t="s">
        <v>376</v>
      </c>
      <c r="AB36" s="84">
        <v>42000</v>
      </c>
      <c r="AC36" s="108" t="s">
        <v>331</v>
      </c>
      <c r="AD36" s="84">
        <v>24</v>
      </c>
      <c r="AE36" s="84" t="s">
        <v>332</v>
      </c>
      <c r="AF36" s="84" t="s">
        <v>318</v>
      </c>
      <c r="AG36" s="108" t="s">
        <v>433</v>
      </c>
      <c r="AH36" s="84" t="s">
        <v>288</v>
      </c>
      <c r="AI36" s="108" t="s">
        <v>490</v>
      </c>
      <c r="AJ36" s="84">
        <v>2240</v>
      </c>
      <c r="AK36" s="84">
        <v>2240</v>
      </c>
      <c r="AL36" s="108" t="s">
        <v>355</v>
      </c>
      <c r="AM36" s="84">
        <v>36763.480000000003</v>
      </c>
      <c r="AN36" s="112">
        <v>12516.52</v>
      </c>
      <c r="AO36" s="112">
        <v>49280</v>
      </c>
      <c r="AP36" s="112">
        <v>5236.5200000000004</v>
      </c>
      <c r="AQ36" s="112">
        <v>185.4</v>
      </c>
      <c r="AR36" s="112">
        <v>5421.92</v>
      </c>
      <c r="AS36" s="112">
        <v>0</v>
      </c>
      <c r="AT36" s="112">
        <v>0</v>
      </c>
      <c r="AU36" s="112">
        <v>0</v>
      </c>
      <c r="AV36" s="84">
        <v>22</v>
      </c>
      <c r="AW36" s="84" t="s">
        <v>344</v>
      </c>
      <c r="AX36" s="84"/>
      <c r="AY36" s="108"/>
      <c r="AZ36" s="84"/>
      <c r="BA36" s="84"/>
      <c r="BB36" s="84" t="s">
        <v>292</v>
      </c>
      <c r="BC36" s="84" t="s">
        <v>293</v>
      </c>
      <c r="BD36" s="108"/>
      <c r="BE36" s="84">
        <v>0</v>
      </c>
      <c r="BF36" s="38" t="s">
        <v>488</v>
      </c>
      <c r="BG36" s="84" t="s">
        <v>493</v>
      </c>
      <c r="BH36" s="114" t="s">
        <v>295</v>
      </c>
      <c r="BI36" s="38" t="s">
        <v>110</v>
      </c>
      <c r="BJ36" s="85">
        <v>45875</v>
      </c>
      <c r="BK36" s="84"/>
      <c r="BL36" s="38" t="s">
        <v>115</v>
      </c>
      <c r="BM36" s="115" t="s">
        <v>130</v>
      </c>
      <c r="BN36" s="116" t="s">
        <v>199</v>
      </c>
      <c r="BO36" s="84" t="s">
        <v>242</v>
      </c>
      <c r="BP36" s="84">
        <v>0</v>
      </c>
      <c r="BQ36" s="117"/>
      <c r="BR36" s="118" t="s">
        <v>436</v>
      </c>
    </row>
    <row r="37" spans="1:70" s="113" customFormat="1" ht="15" customHeight="1" x14ac:dyDescent="0.3">
      <c r="A37" s="84">
        <v>33</v>
      </c>
      <c r="B37" s="38" t="s">
        <v>244</v>
      </c>
      <c r="C37" s="38" t="s">
        <v>245</v>
      </c>
      <c r="D37" s="38" t="s">
        <v>246</v>
      </c>
      <c r="E37" s="38" t="s">
        <v>247</v>
      </c>
      <c r="F37" s="38" t="s">
        <v>248</v>
      </c>
      <c r="G37" s="84" t="s">
        <v>249</v>
      </c>
      <c r="H37" s="38" t="s">
        <v>250</v>
      </c>
      <c r="I37" s="84">
        <v>21259</v>
      </c>
      <c r="J37" s="38" t="s">
        <v>325</v>
      </c>
      <c r="K37" s="84">
        <v>21259</v>
      </c>
      <c r="L37" s="84" t="s">
        <v>273</v>
      </c>
      <c r="M37" s="38" t="s">
        <v>274</v>
      </c>
      <c r="N37" s="84">
        <v>30938</v>
      </c>
      <c r="O37" s="84" t="s">
        <v>326</v>
      </c>
      <c r="P37" s="84">
        <v>47781</v>
      </c>
      <c r="Q37" s="38" t="s">
        <v>338</v>
      </c>
      <c r="R37" s="38" t="s">
        <v>277</v>
      </c>
      <c r="S37" s="84" t="s">
        <v>491</v>
      </c>
      <c r="T37" s="84" t="s">
        <v>491</v>
      </c>
      <c r="U37" s="84" t="s">
        <v>279</v>
      </c>
      <c r="V37" s="84" t="s">
        <v>280</v>
      </c>
      <c r="W37" s="84">
        <v>541</v>
      </c>
      <c r="X37" s="38" t="s">
        <v>281</v>
      </c>
      <c r="Y37" s="84">
        <v>352549778</v>
      </c>
      <c r="Z37" s="38" t="s">
        <v>492</v>
      </c>
      <c r="AA37" s="108" t="s">
        <v>376</v>
      </c>
      <c r="AB37" s="84">
        <v>42000</v>
      </c>
      <c r="AC37" s="108" t="s">
        <v>331</v>
      </c>
      <c r="AD37" s="84">
        <v>24</v>
      </c>
      <c r="AE37" s="84" t="s">
        <v>332</v>
      </c>
      <c r="AF37" s="84" t="s">
        <v>318</v>
      </c>
      <c r="AG37" s="108" t="s">
        <v>433</v>
      </c>
      <c r="AH37" s="84" t="s">
        <v>288</v>
      </c>
      <c r="AI37" s="108" t="s">
        <v>490</v>
      </c>
      <c r="AJ37" s="84">
        <v>2240</v>
      </c>
      <c r="AK37" s="84">
        <v>2240</v>
      </c>
      <c r="AL37" s="108" t="s">
        <v>355</v>
      </c>
      <c r="AM37" s="84">
        <v>36763.480000000003</v>
      </c>
      <c r="AN37" s="112">
        <v>12516.52</v>
      </c>
      <c r="AO37" s="112">
        <v>49280</v>
      </c>
      <c r="AP37" s="112">
        <v>5236.5200000000004</v>
      </c>
      <c r="AQ37" s="112">
        <v>185.4</v>
      </c>
      <c r="AR37" s="112">
        <v>5421.92</v>
      </c>
      <c r="AS37" s="112">
        <v>0</v>
      </c>
      <c r="AT37" s="112">
        <v>0</v>
      </c>
      <c r="AU37" s="112">
        <v>0</v>
      </c>
      <c r="AV37" s="84">
        <v>22</v>
      </c>
      <c r="AW37" s="84" t="s">
        <v>344</v>
      </c>
      <c r="AX37" s="84"/>
      <c r="AY37" s="108"/>
      <c r="AZ37" s="84"/>
      <c r="BA37" s="84"/>
      <c r="BB37" s="84" t="s">
        <v>292</v>
      </c>
      <c r="BC37" s="84" t="s">
        <v>293</v>
      </c>
      <c r="BD37" s="108"/>
      <c r="BE37" s="84">
        <v>0</v>
      </c>
      <c r="BF37" s="38" t="s">
        <v>491</v>
      </c>
      <c r="BG37" s="84" t="s">
        <v>494</v>
      </c>
      <c r="BH37" s="114" t="s">
        <v>295</v>
      </c>
      <c r="BI37" s="38" t="s">
        <v>110</v>
      </c>
      <c r="BJ37" s="85">
        <v>45875</v>
      </c>
      <c r="BK37" s="84"/>
      <c r="BL37" s="38" t="s">
        <v>115</v>
      </c>
      <c r="BM37" s="115" t="s">
        <v>130</v>
      </c>
      <c r="BN37" s="116" t="s">
        <v>199</v>
      </c>
      <c r="BO37" s="84" t="s">
        <v>242</v>
      </c>
      <c r="BP37" s="84">
        <v>0</v>
      </c>
      <c r="BQ37" s="117"/>
      <c r="BR37" s="118" t="s">
        <v>436</v>
      </c>
    </row>
    <row r="38" spans="1:70" s="113" customFormat="1" ht="15" customHeight="1" x14ac:dyDescent="0.3">
      <c r="A38" s="84">
        <v>34</v>
      </c>
      <c r="B38" s="38" t="s">
        <v>244</v>
      </c>
      <c r="C38" s="38" t="s">
        <v>245</v>
      </c>
      <c r="D38" s="38" t="s">
        <v>246</v>
      </c>
      <c r="E38" s="38" t="s">
        <v>247</v>
      </c>
      <c r="F38" s="38" t="s">
        <v>248</v>
      </c>
      <c r="G38" s="84" t="s">
        <v>249</v>
      </c>
      <c r="H38" s="38" t="s">
        <v>250</v>
      </c>
      <c r="I38" s="84">
        <v>21259</v>
      </c>
      <c r="J38" s="38" t="s">
        <v>325</v>
      </c>
      <c r="K38" s="84">
        <v>21259</v>
      </c>
      <c r="L38" s="84" t="s">
        <v>273</v>
      </c>
      <c r="M38" s="38" t="s">
        <v>274</v>
      </c>
      <c r="N38" s="84">
        <v>30938</v>
      </c>
      <c r="O38" s="84" t="s">
        <v>326</v>
      </c>
      <c r="P38" s="84">
        <v>47857</v>
      </c>
      <c r="Q38" s="38" t="s">
        <v>348</v>
      </c>
      <c r="R38" s="38" t="s">
        <v>277</v>
      </c>
      <c r="S38" s="84" t="s">
        <v>495</v>
      </c>
      <c r="T38" s="84" t="s">
        <v>495</v>
      </c>
      <c r="U38" s="84" t="s">
        <v>279</v>
      </c>
      <c r="V38" s="84" t="s">
        <v>280</v>
      </c>
      <c r="W38" s="84">
        <v>541</v>
      </c>
      <c r="X38" s="38" t="s">
        <v>496</v>
      </c>
      <c r="Y38" s="84">
        <v>352938266</v>
      </c>
      <c r="Z38" s="38" t="s">
        <v>410</v>
      </c>
      <c r="AA38" s="108" t="s">
        <v>497</v>
      </c>
      <c r="AB38" s="84">
        <v>42000</v>
      </c>
      <c r="AC38" s="108" t="s">
        <v>331</v>
      </c>
      <c r="AD38" s="84">
        <v>24</v>
      </c>
      <c r="AE38" s="84" t="s">
        <v>332</v>
      </c>
      <c r="AF38" s="84" t="s">
        <v>318</v>
      </c>
      <c r="AG38" s="108" t="s">
        <v>498</v>
      </c>
      <c r="AH38" s="84" t="s">
        <v>288</v>
      </c>
      <c r="AI38" s="108" t="s">
        <v>499</v>
      </c>
      <c r="AJ38" s="84">
        <v>2240</v>
      </c>
      <c r="AK38" s="84">
        <v>2240</v>
      </c>
      <c r="AL38" s="108" t="s">
        <v>355</v>
      </c>
      <c r="AM38" s="84">
        <v>34745.72</v>
      </c>
      <c r="AN38" s="112">
        <v>12294.28</v>
      </c>
      <c r="AO38" s="112">
        <v>47040</v>
      </c>
      <c r="AP38" s="112">
        <v>7254.28</v>
      </c>
      <c r="AQ38" s="112">
        <v>331.85</v>
      </c>
      <c r="AR38" s="112">
        <v>7586.13</v>
      </c>
      <c r="AS38" s="112">
        <v>0</v>
      </c>
      <c r="AT38" s="112">
        <v>0</v>
      </c>
      <c r="AU38" s="112">
        <v>0</v>
      </c>
      <c r="AV38" s="84">
        <v>21</v>
      </c>
      <c r="AW38" s="84" t="s">
        <v>344</v>
      </c>
      <c r="AX38" s="84"/>
      <c r="AY38" s="108"/>
      <c r="AZ38" s="84"/>
      <c r="BA38" s="84"/>
      <c r="BB38" s="84" t="s">
        <v>292</v>
      </c>
      <c r="BC38" s="84" t="s">
        <v>293</v>
      </c>
      <c r="BD38" s="108"/>
      <c r="BE38" s="84">
        <v>0</v>
      </c>
      <c r="BF38" s="38" t="s">
        <v>495</v>
      </c>
      <c r="BG38" s="84" t="s">
        <v>500</v>
      </c>
      <c r="BH38" s="114" t="s">
        <v>295</v>
      </c>
      <c r="BI38" s="38" t="s">
        <v>110</v>
      </c>
      <c r="BJ38" s="85">
        <v>45875</v>
      </c>
      <c r="BK38" s="84"/>
      <c r="BL38" s="38" t="s">
        <v>115</v>
      </c>
      <c r="BM38" s="115" t="s">
        <v>130</v>
      </c>
      <c r="BN38" s="116" t="s">
        <v>199</v>
      </c>
      <c r="BO38" s="84" t="s">
        <v>242</v>
      </c>
      <c r="BP38" s="84">
        <v>0</v>
      </c>
      <c r="BQ38" s="117"/>
      <c r="BR38" s="118" t="s">
        <v>436</v>
      </c>
    </row>
    <row r="39" spans="1:70" s="113" customFormat="1" ht="15" customHeight="1" x14ac:dyDescent="0.3">
      <c r="A39" s="84">
        <v>35</v>
      </c>
      <c r="B39" s="38" t="s">
        <v>244</v>
      </c>
      <c r="C39" s="38" t="s">
        <v>245</v>
      </c>
      <c r="D39" s="38" t="s">
        <v>246</v>
      </c>
      <c r="E39" s="38" t="s">
        <v>247</v>
      </c>
      <c r="F39" s="38" t="s">
        <v>248</v>
      </c>
      <c r="G39" s="84" t="s">
        <v>249</v>
      </c>
      <c r="H39" s="38" t="s">
        <v>250</v>
      </c>
      <c r="I39" s="84">
        <v>21259</v>
      </c>
      <c r="J39" s="38" t="s">
        <v>325</v>
      </c>
      <c r="K39" s="84">
        <v>21259</v>
      </c>
      <c r="L39" s="84" t="s">
        <v>273</v>
      </c>
      <c r="M39" s="38" t="s">
        <v>274</v>
      </c>
      <c r="N39" s="84">
        <v>30938</v>
      </c>
      <c r="O39" s="84" t="s">
        <v>326</v>
      </c>
      <c r="P39" s="84">
        <v>709994</v>
      </c>
      <c r="Q39" s="38" t="s">
        <v>501</v>
      </c>
      <c r="R39" s="38" t="s">
        <v>277</v>
      </c>
      <c r="S39" s="84" t="s">
        <v>502</v>
      </c>
      <c r="T39" s="84" t="s">
        <v>502</v>
      </c>
      <c r="U39" s="84" t="s">
        <v>279</v>
      </c>
      <c r="V39" s="84" t="s">
        <v>280</v>
      </c>
      <c r="W39" s="84">
        <v>541</v>
      </c>
      <c r="X39" s="38" t="s">
        <v>281</v>
      </c>
      <c r="Y39" s="84">
        <v>353598837</v>
      </c>
      <c r="Z39" s="38" t="s">
        <v>503</v>
      </c>
      <c r="AA39" s="108" t="s">
        <v>504</v>
      </c>
      <c r="AB39" s="84">
        <v>42000</v>
      </c>
      <c r="AC39" s="108" t="s">
        <v>331</v>
      </c>
      <c r="AD39" s="84">
        <v>24</v>
      </c>
      <c r="AE39" s="84" t="s">
        <v>332</v>
      </c>
      <c r="AF39" s="84" t="s">
        <v>318</v>
      </c>
      <c r="AG39" s="108" t="s">
        <v>505</v>
      </c>
      <c r="AH39" s="84" t="s">
        <v>288</v>
      </c>
      <c r="AI39" s="108" t="s">
        <v>506</v>
      </c>
      <c r="AJ39" s="84">
        <v>2240</v>
      </c>
      <c r="AK39" s="84">
        <v>2240</v>
      </c>
      <c r="AL39" s="108" t="s">
        <v>355</v>
      </c>
      <c r="AM39" s="84">
        <v>33826.46</v>
      </c>
      <c r="AN39" s="112">
        <v>10973.54</v>
      </c>
      <c r="AO39" s="112">
        <v>44800</v>
      </c>
      <c r="AP39" s="112">
        <v>8173.54</v>
      </c>
      <c r="AQ39" s="112">
        <v>435.46</v>
      </c>
      <c r="AR39" s="112">
        <v>8609</v>
      </c>
      <c r="AS39" s="112">
        <v>0</v>
      </c>
      <c r="AT39" s="112">
        <v>0</v>
      </c>
      <c r="AU39" s="112">
        <v>0</v>
      </c>
      <c r="AV39" s="84">
        <v>20</v>
      </c>
      <c r="AW39" s="84" t="s">
        <v>344</v>
      </c>
      <c r="AX39" s="84"/>
      <c r="AY39" s="108"/>
      <c r="AZ39" s="84"/>
      <c r="BA39" s="84"/>
      <c r="BB39" s="84" t="s">
        <v>292</v>
      </c>
      <c r="BC39" s="84" t="s">
        <v>293</v>
      </c>
      <c r="BD39" s="108"/>
      <c r="BE39" s="84">
        <v>0</v>
      </c>
      <c r="BF39" s="38" t="s">
        <v>502</v>
      </c>
      <c r="BG39" s="84" t="s">
        <v>507</v>
      </c>
      <c r="BH39" s="114" t="s">
        <v>295</v>
      </c>
      <c r="BI39" s="38" t="s">
        <v>110</v>
      </c>
      <c r="BJ39" s="85">
        <v>45875</v>
      </c>
      <c r="BK39" s="84"/>
      <c r="BL39" s="38" t="s">
        <v>115</v>
      </c>
      <c r="BM39" s="115" t="s">
        <v>130</v>
      </c>
      <c r="BN39" s="116" t="s">
        <v>199</v>
      </c>
      <c r="BO39" s="84" t="s">
        <v>242</v>
      </c>
      <c r="BP39" s="84">
        <v>0</v>
      </c>
      <c r="BQ39" s="117"/>
      <c r="BR39" s="118" t="s">
        <v>436</v>
      </c>
    </row>
    <row r="40" spans="1:70" s="113" customFormat="1" ht="15" customHeight="1" x14ac:dyDescent="0.3">
      <c r="A40" s="84">
        <v>36</v>
      </c>
      <c r="B40" s="38" t="s">
        <v>244</v>
      </c>
      <c r="C40" s="38" t="s">
        <v>245</v>
      </c>
      <c r="D40" s="38" t="s">
        <v>246</v>
      </c>
      <c r="E40" s="38" t="s">
        <v>247</v>
      </c>
      <c r="F40" s="38" t="s">
        <v>248</v>
      </c>
      <c r="G40" s="84" t="s">
        <v>249</v>
      </c>
      <c r="H40" s="38" t="s">
        <v>250</v>
      </c>
      <c r="I40" s="84">
        <v>21259</v>
      </c>
      <c r="J40" s="38" t="s">
        <v>325</v>
      </c>
      <c r="K40" s="84">
        <v>21259</v>
      </c>
      <c r="L40" s="84" t="s">
        <v>273</v>
      </c>
      <c r="M40" s="38" t="s">
        <v>274</v>
      </c>
      <c r="N40" s="84">
        <v>30938</v>
      </c>
      <c r="O40" s="84" t="s">
        <v>326</v>
      </c>
      <c r="P40" s="84">
        <v>47781</v>
      </c>
      <c r="Q40" s="38" t="s">
        <v>338</v>
      </c>
      <c r="R40" s="38" t="s">
        <v>463</v>
      </c>
      <c r="S40" s="84" t="s">
        <v>491</v>
      </c>
      <c r="T40" s="84" t="s">
        <v>491</v>
      </c>
      <c r="U40" s="84" t="s">
        <v>279</v>
      </c>
      <c r="V40" s="84" t="s">
        <v>280</v>
      </c>
      <c r="W40" s="84">
        <v>0</v>
      </c>
      <c r="X40" s="38" t="s">
        <v>281</v>
      </c>
      <c r="Y40" s="84">
        <v>356163500</v>
      </c>
      <c r="Z40" s="38" t="s">
        <v>492</v>
      </c>
      <c r="AA40" s="108" t="s">
        <v>508</v>
      </c>
      <c r="AB40" s="84">
        <v>40000</v>
      </c>
      <c r="AC40" s="108" t="s">
        <v>331</v>
      </c>
      <c r="AD40" s="84">
        <v>18</v>
      </c>
      <c r="AE40" s="84" t="s">
        <v>509</v>
      </c>
      <c r="AF40" s="84" t="s">
        <v>318</v>
      </c>
      <c r="AG40" s="108" t="s">
        <v>433</v>
      </c>
      <c r="AH40" s="84" t="s">
        <v>288</v>
      </c>
      <c r="AI40" s="108" t="s">
        <v>510</v>
      </c>
      <c r="AJ40" s="84">
        <v>2690</v>
      </c>
      <c r="AK40" s="84">
        <v>2690</v>
      </c>
      <c r="AL40" s="108" t="s">
        <v>355</v>
      </c>
      <c r="AM40" s="84">
        <v>32125.99</v>
      </c>
      <c r="AN40" s="112">
        <v>8224.01</v>
      </c>
      <c r="AO40" s="112">
        <v>40350</v>
      </c>
      <c r="AP40" s="112">
        <v>7874.01</v>
      </c>
      <c r="AQ40" s="112">
        <v>345.99</v>
      </c>
      <c r="AR40" s="112">
        <v>8220</v>
      </c>
      <c r="AS40" s="112">
        <v>0</v>
      </c>
      <c r="AT40" s="112">
        <v>0</v>
      </c>
      <c r="AU40" s="112">
        <v>0</v>
      </c>
      <c r="AV40" s="84">
        <v>15</v>
      </c>
      <c r="AW40" s="84" t="s">
        <v>344</v>
      </c>
      <c r="AX40" s="84"/>
      <c r="AY40" s="108"/>
      <c r="AZ40" s="84"/>
      <c r="BA40" s="84"/>
      <c r="BB40" s="84" t="s">
        <v>292</v>
      </c>
      <c r="BC40" s="84" t="s">
        <v>293</v>
      </c>
      <c r="BD40" s="108"/>
      <c r="BE40" s="84">
        <v>0</v>
      </c>
      <c r="BF40" s="38" t="s">
        <v>491</v>
      </c>
      <c r="BG40" s="84" t="s">
        <v>494</v>
      </c>
      <c r="BH40" s="114" t="s">
        <v>295</v>
      </c>
      <c r="BI40" s="38" t="s">
        <v>110</v>
      </c>
      <c r="BJ40" s="85">
        <v>45875</v>
      </c>
      <c r="BK40" s="84"/>
      <c r="BL40" s="38" t="s">
        <v>115</v>
      </c>
      <c r="BM40" s="115" t="s">
        <v>130</v>
      </c>
      <c r="BN40" s="116" t="s">
        <v>199</v>
      </c>
      <c r="BO40" s="84" t="s">
        <v>242</v>
      </c>
      <c r="BP40" s="84">
        <v>0</v>
      </c>
      <c r="BQ40" s="117"/>
      <c r="BR40" s="118" t="s">
        <v>436</v>
      </c>
    </row>
    <row r="41" spans="1:70" s="113" customFormat="1" ht="15" customHeight="1" x14ac:dyDescent="0.3">
      <c r="A41" s="84">
        <v>37</v>
      </c>
      <c r="B41" s="38" t="s">
        <v>244</v>
      </c>
      <c r="C41" s="38" t="s">
        <v>245</v>
      </c>
      <c r="D41" s="38" t="s">
        <v>246</v>
      </c>
      <c r="E41" s="38" t="s">
        <v>247</v>
      </c>
      <c r="F41" s="38" t="s">
        <v>248</v>
      </c>
      <c r="G41" s="84" t="s">
        <v>249</v>
      </c>
      <c r="H41" s="38" t="s">
        <v>250</v>
      </c>
      <c r="I41" s="84">
        <v>21259</v>
      </c>
      <c r="J41" s="38" t="s">
        <v>325</v>
      </c>
      <c r="K41" s="84">
        <v>21259</v>
      </c>
      <c r="L41" s="84" t="s">
        <v>273</v>
      </c>
      <c r="M41" s="38" t="s">
        <v>274</v>
      </c>
      <c r="N41" s="84">
        <v>30938</v>
      </c>
      <c r="O41" s="84" t="s">
        <v>326</v>
      </c>
      <c r="P41" s="84">
        <v>709994</v>
      </c>
      <c r="Q41" s="38" t="s">
        <v>501</v>
      </c>
      <c r="R41" s="38" t="s">
        <v>277</v>
      </c>
      <c r="S41" s="84" t="s">
        <v>511</v>
      </c>
      <c r="T41" s="84" t="s">
        <v>511</v>
      </c>
      <c r="U41" s="84" t="s">
        <v>279</v>
      </c>
      <c r="V41" s="84" t="s">
        <v>280</v>
      </c>
      <c r="W41" s="84">
        <v>0</v>
      </c>
      <c r="X41" s="38" t="s">
        <v>358</v>
      </c>
      <c r="Y41" s="84">
        <v>357426504</v>
      </c>
      <c r="Z41" s="38" t="s">
        <v>512</v>
      </c>
      <c r="AA41" s="108" t="s">
        <v>513</v>
      </c>
      <c r="AB41" s="84">
        <v>72000</v>
      </c>
      <c r="AC41" s="108" t="s">
        <v>331</v>
      </c>
      <c r="AD41" s="84">
        <v>30</v>
      </c>
      <c r="AE41" s="84" t="s">
        <v>361</v>
      </c>
      <c r="AF41" s="84" t="s">
        <v>362</v>
      </c>
      <c r="AG41" s="108" t="s">
        <v>363</v>
      </c>
      <c r="AH41" s="84" t="s">
        <v>364</v>
      </c>
      <c r="AI41" s="108" t="s">
        <v>365</v>
      </c>
      <c r="AJ41" s="84">
        <v>3250</v>
      </c>
      <c r="AK41" s="84">
        <v>3250</v>
      </c>
      <c r="AL41" s="108" t="s">
        <v>355</v>
      </c>
      <c r="AM41" s="84">
        <v>22945.61</v>
      </c>
      <c r="AN41" s="112">
        <v>16054.39</v>
      </c>
      <c r="AO41" s="112">
        <v>39000</v>
      </c>
      <c r="AP41" s="112">
        <v>49054.39</v>
      </c>
      <c r="AQ41" s="112">
        <v>10568.61</v>
      </c>
      <c r="AR41" s="112">
        <v>59623</v>
      </c>
      <c r="AS41" s="112">
        <v>0</v>
      </c>
      <c r="AT41" s="112">
        <v>0</v>
      </c>
      <c r="AU41" s="112">
        <v>0</v>
      </c>
      <c r="AV41" s="84">
        <v>12</v>
      </c>
      <c r="AW41" s="84" t="s">
        <v>344</v>
      </c>
      <c r="AX41" s="84"/>
      <c r="AY41" s="108"/>
      <c r="AZ41" s="84"/>
      <c r="BA41" s="84"/>
      <c r="BB41" s="84" t="s">
        <v>292</v>
      </c>
      <c r="BC41" s="84" t="s">
        <v>293</v>
      </c>
      <c r="BD41" s="108"/>
      <c r="BE41" s="84">
        <v>0</v>
      </c>
      <c r="BF41" s="38" t="s">
        <v>511</v>
      </c>
      <c r="BG41" s="84" t="s">
        <v>514</v>
      </c>
      <c r="BH41" s="114" t="s">
        <v>295</v>
      </c>
      <c r="BI41" s="38" t="s">
        <v>110</v>
      </c>
      <c r="BJ41" s="85">
        <v>45875</v>
      </c>
      <c r="BK41" s="84"/>
      <c r="BL41" s="38" t="s">
        <v>115</v>
      </c>
      <c r="BM41" s="115" t="s">
        <v>130</v>
      </c>
      <c r="BN41" s="116" t="s">
        <v>199</v>
      </c>
      <c r="BO41" s="84" t="s">
        <v>242</v>
      </c>
      <c r="BP41" s="84">
        <v>0</v>
      </c>
      <c r="BQ41" s="117"/>
      <c r="BR41" s="118" t="s">
        <v>436</v>
      </c>
    </row>
    <row r="42" spans="1:70" s="113" customFormat="1" ht="15" customHeight="1" x14ac:dyDescent="0.3">
      <c r="A42" s="84">
        <v>38</v>
      </c>
      <c r="B42" s="38" t="s">
        <v>244</v>
      </c>
      <c r="C42" s="38" t="s">
        <v>245</v>
      </c>
      <c r="D42" s="38" t="s">
        <v>246</v>
      </c>
      <c r="E42" s="38" t="s">
        <v>247</v>
      </c>
      <c r="F42" s="38" t="s">
        <v>248</v>
      </c>
      <c r="G42" s="84" t="s">
        <v>249</v>
      </c>
      <c r="H42" s="38" t="s">
        <v>250</v>
      </c>
      <c r="I42" s="84">
        <v>21259</v>
      </c>
      <c r="J42" s="38" t="s">
        <v>325</v>
      </c>
      <c r="K42" s="84">
        <v>21259</v>
      </c>
      <c r="L42" s="84" t="s">
        <v>273</v>
      </c>
      <c r="M42" s="38" t="s">
        <v>274</v>
      </c>
      <c r="N42" s="84">
        <v>30938</v>
      </c>
      <c r="O42" s="84" t="s">
        <v>326</v>
      </c>
      <c r="P42" s="84">
        <v>47857</v>
      </c>
      <c r="Q42" s="38" t="s">
        <v>348</v>
      </c>
      <c r="R42" s="38" t="s">
        <v>277</v>
      </c>
      <c r="S42" s="84" t="s">
        <v>515</v>
      </c>
      <c r="T42" s="84" t="s">
        <v>515</v>
      </c>
      <c r="U42" s="84" t="s">
        <v>279</v>
      </c>
      <c r="V42" s="84" t="s">
        <v>280</v>
      </c>
      <c r="W42" s="84">
        <v>0</v>
      </c>
      <c r="X42" s="38" t="s">
        <v>381</v>
      </c>
      <c r="Y42" s="84">
        <v>359124258</v>
      </c>
      <c r="Z42" s="38" t="s">
        <v>516</v>
      </c>
      <c r="AA42" s="108" t="s">
        <v>517</v>
      </c>
      <c r="AB42" s="84">
        <v>65000</v>
      </c>
      <c r="AC42" s="108" t="s">
        <v>331</v>
      </c>
      <c r="AD42" s="84">
        <v>24</v>
      </c>
      <c r="AE42" s="84" t="s">
        <v>426</v>
      </c>
      <c r="AF42" s="84" t="s">
        <v>318</v>
      </c>
      <c r="AG42" s="108" t="s">
        <v>518</v>
      </c>
      <c r="AH42" s="84" t="s">
        <v>288</v>
      </c>
      <c r="AI42" s="108" t="s">
        <v>519</v>
      </c>
      <c r="AJ42" s="84">
        <v>3460</v>
      </c>
      <c r="AK42" s="84">
        <v>3460</v>
      </c>
      <c r="AL42" s="108" t="s">
        <v>355</v>
      </c>
      <c r="AM42" s="84">
        <v>10323.89</v>
      </c>
      <c r="AN42" s="112">
        <v>6976.11</v>
      </c>
      <c r="AO42" s="112">
        <v>17300</v>
      </c>
      <c r="AP42" s="112">
        <v>54676.11</v>
      </c>
      <c r="AQ42" s="112">
        <v>12260.89</v>
      </c>
      <c r="AR42" s="112">
        <v>66937</v>
      </c>
      <c r="AS42" s="112">
        <v>0</v>
      </c>
      <c r="AT42" s="112">
        <v>0</v>
      </c>
      <c r="AU42" s="112">
        <v>0</v>
      </c>
      <c r="AV42" s="84">
        <v>5</v>
      </c>
      <c r="AW42" s="84" t="s">
        <v>344</v>
      </c>
      <c r="AX42" s="84"/>
      <c r="AY42" s="108"/>
      <c r="AZ42" s="84"/>
      <c r="BA42" s="84"/>
      <c r="BB42" s="84" t="s">
        <v>292</v>
      </c>
      <c r="BC42" s="84" t="s">
        <v>293</v>
      </c>
      <c r="BD42" s="108"/>
      <c r="BE42" s="84">
        <v>0</v>
      </c>
      <c r="BF42" s="38" t="s">
        <v>515</v>
      </c>
      <c r="BG42" s="84" t="s">
        <v>520</v>
      </c>
      <c r="BH42" s="114" t="s">
        <v>295</v>
      </c>
      <c r="BI42" s="38" t="s">
        <v>110</v>
      </c>
      <c r="BJ42" s="85">
        <v>45875</v>
      </c>
      <c r="BK42" s="84"/>
      <c r="BL42" s="38" t="s">
        <v>115</v>
      </c>
      <c r="BM42" s="115" t="s">
        <v>130</v>
      </c>
      <c r="BN42" s="116" t="s">
        <v>199</v>
      </c>
      <c r="BO42" s="84" t="s">
        <v>242</v>
      </c>
      <c r="BP42" s="84">
        <v>0</v>
      </c>
      <c r="BQ42" s="117"/>
      <c r="BR42" s="118" t="s">
        <v>436</v>
      </c>
    </row>
    <row r="43" spans="1:70" s="113" customFormat="1" ht="15" customHeight="1" x14ac:dyDescent="0.3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Rajesh Kumar Jha</cp:lastModifiedBy>
  <cp:lastPrinted>2025-05-06T06:37:39Z</cp:lastPrinted>
  <dcterms:created xsi:type="dcterms:W3CDTF">2023-04-07T11:05:50Z</dcterms:created>
  <dcterms:modified xsi:type="dcterms:W3CDTF">2025-08-13T10:54:51Z</dcterms:modified>
</cp:coreProperties>
</file>