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adrak-ORGL0584\"/>
    </mc:Choice>
  </mc:AlternateContent>
  <xr:revisionPtr revIDLastSave="0" documentId="13_ncr:1_{B52F277E-9E40-4FF1-B684-62BDA79EEF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<sst xmlns="http://schemas.openxmlformats.org/spreadsheetml/2006/main" count="770" uniqueCount="367">
  <si>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</si>
  <si>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</si>
  <si>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</si>
  <si>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</si>
  <si>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</si>
  <si>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</si>
  <si>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</si>
  <si>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</si>
  <si>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</si>
  <si>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</si>
  <si>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</si>
  <si>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</si>
  <si>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</si>
  <si>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</si>
  <si>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</si>
  <si>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</si>
  <si>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</si>
  <si>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</si>
  <si>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</si>
  <si>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</si>
  <si>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</si>
  <si>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</si>
  <si>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</si>
  <si>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</si>
  <si>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</si>
  <si>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</si>
  <si>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</si>
  <si>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</si>
  <si>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</si>
  <si>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</si>
  <si>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</si>
  <si>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</si>
  <si>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</si>
  <si>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</si>
  <si>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</si>
  <si>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</si>
  <si>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</si>
  <si>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</si>
  <si>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</si>
  <si>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</si>
  <si>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</si>
  <si>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</si>
  <si>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</si>
  <si>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</si>
  <si>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</si>
  <si>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</si>
  <si>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</si>
  <si>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</si>
  <si>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</si>
  <si>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</si>
  <si>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</si>
  <si>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</si>
  <si>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</si>
  <si>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</si>
  <si>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</si>
  <si>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</si>
  <si>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</si>
  <si>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</si>
  <si>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</si>
  <si>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</si>
  <si>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</si>
  <si>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</si>
  <si>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</si>
  <si>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</si>
  <si>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</si>
  <si>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</si>
  <si>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</si>
  <si>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</si>
  <si>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</si>
  <si>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</si>
  <si>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</si>
  <si>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</si>
  <si>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</si>
  <si>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</si>
  <si>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</si>
  <si>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</si>
  <si>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</si>
  <si>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</si>
  <si>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</si>
  <si>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</si>
  <si>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</si>
  <si>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</si>
  <si>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</si>
  <si>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</si>
  <si>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</si>
  <si>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</si>
  <si>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</si>
  <si>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</si>
  <si>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</si>
  <si>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</si>
  <si>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</si>
  <si>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</si>
  <si>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</si>
  <si>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</si>
  <si>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</si>
  <si>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</si>
  <si>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</si>
  <si>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</si>
  <si>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</si>
  <si>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</si>
  <si>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</si>
  <si>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</si>
  <si>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</si>
  <si>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</si>
  <si>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</si>
  <si>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</si>
  <si>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</si>
  <si>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</si>
  <si>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</si>
  <si>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</si>
  <si>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</si>
  <si>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</si>
  <si>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</si>
  <si>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</si>
  <si>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</si>
  <si>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</si>
  <si>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</si>
  <si>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</si>
  <si>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</si>
  <si>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</si>
  <si>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</si>
  <si>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</si>
  <si>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</si>
  <si>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</si>
  <si>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</si>
  <si>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</si>
  <si>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</si>
  <si>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</si>
  <si>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</si>
  <si>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</si>
  <si>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</si>
  <si>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</si>
  <si>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</si>
  <si>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</si>
  <si>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</si>
  <si>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</si>
  <si>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</si>
  <si>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</si>
  <si>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</si>
  <si>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</si>
  <si>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</si>
  <si>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</si>
  <si>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</si>
  <si>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</si>
  <si>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</si>
  <si>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</si>
  <si>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</si>
  <si>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</si>
  <si>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</si>
  <si>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</si>
  <si>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</si>
  <si>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</si>
  <si>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</si>
  <si>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</si>
  <si>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</si>
  <si>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</si>
  <si>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</si>
  <si>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</si>
  <si>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</si>
  <si>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</si>
  <si>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</si>
  <si>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</si>
  <si>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</si>
  <si>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</si>
  <si>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</si>
  <si>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</si>
  <si>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</si>
  <si>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</si>
  <si>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</si>
  <si>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</si>
  <si>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</si>
  <si>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</si>
  <si>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</si>
  <si>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</si>
  <si>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</si>
  <si>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</si>
  <si>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</si>
  <si>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</si>
  <si>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</si>
  <si>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</si>
  <si>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</si>
  <si>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</si>
  <si>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</si>
  <si>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</si>
  <si>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</si>
  <si>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</si>
  <si>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</si>
  <si>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</si>
  <si>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</si>
  <si>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</si>
  <si>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</si>
  <si>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</si>
  <si>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</si>
  <si>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</si>
  <si>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</si>
  <si>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</si>
  <si>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</si>
  <si>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</si>
  <si>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</si>
  <si>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</si>
  <si>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</si>
  <si>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</si>
  <si>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</si>
  <si>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</si>
  <si>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</si>
  <si>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</si>
  <si>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</si>
  <si>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</si>
  <si>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</si>
  <si>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</si>
  <si>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</si>
  <si>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</si>
  <si>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</si>
  <si>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</si>
  <si>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</si>
  <si>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</si>
  <si>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</si>
  <si>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</si>
  <si>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</si>
  <si>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</si>
  <si>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</si>
  <si>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</si>
  <si>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</si>
  <si>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</si>
  <si>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</si>
  <si>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</si>
  <si>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</si>
  <si>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</si>
  <si>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</si>
  <si>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</si>
  <si>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</si>
  <si>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</si>
  <si>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</si>
  <si>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</si>
  <si>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</si>
  <si>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</si>
  <si>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</si>
  <si>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</si>
  <si>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</si>
  <si>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</si>
  <si>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</si>
  <si>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</si>
  <si>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</si>
  <si>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</si>
  <si>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</si>
  <si>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</si>
  <si>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</si>
  <si>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</si>
  <si>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</si>
  <si>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</si>
  <si>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</si>
  <si>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ORGL0584</t>
  </si>
  <si>
    <t>Haripur</t>
  </si>
  <si>
    <t>SF0096228</t>
  </si>
  <si>
    <t>Subhasmita Sahoo</t>
  </si>
  <si>
    <t>521056</t>
  </si>
  <si>
    <t>radha</t>
  </si>
  <si>
    <t>Abhilasha - JLG Loans-Monthly-Migrated</t>
  </si>
  <si>
    <t>SID951374257679</t>
  </si>
  <si>
    <t>SC</t>
  </si>
  <si>
    <t>HINDU</t>
  </si>
  <si>
    <t>Fish Vending</t>
  </si>
  <si>
    <t>SUMI LATA</t>
  </si>
  <si>
    <t>21-Sep-2018</t>
  </si>
  <si>
    <t>10</t>
  </si>
  <si>
    <t>1</t>
  </si>
  <si>
    <t>6 Yrs</t>
  </si>
  <si>
    <t>21 Sep 2018</t>
  </si>
  <si>
    <t>&gt; 6 to 10 Years</t>
  </si>
  <si>
    <t>26-Dec-2023</t>
  </si>
  <si>
    <t>Open</t>
  </si>
  <si>
    <t>SID951374469455</t>
  </si>
  <si>
    <t>OBC</t>
  </si>
  <si>
    <t>Agriculture &amp; Farming</t>
  </si>
  <si>
    <t>MANASI</t>
  </si>
  <si>
    <t>05-Dec-2018</t>
  </si>
  <si>
    <t>05 Dec 2018</t>
  </si>
  <si>
    <t>&gt; 4 to 6 Years</t>
  </si>
  <si>
    <t>Abhilasha - JLG Loans-BiWeekly-Migrated</t>
  </si>
  <si>
    <t>SID951374469456</t>
  </si>
  <si>
    <t>PRABHATI</t>
  </si>
  <si>
    <t>Interim Loans-BiWeekly-Migrated</t>
  </si>
  <si>
    <t>16-May-2019</t>
  </si>
  <si>
    <t>31-Mar-2022</t>
  </si>
  <si>
    <t>krishna 521056 G1</t>
  </si>
  <si>
    <t>Chetana</t>
  </si>
  <si>
    <t>CID058404380</t>
  </si>
  <si>
    <t>SABITRI NAYAK</t>
  </si>
  <si>
    <t>16-Jun-2022</t>
  </si>
  <si>
    <t>8</t>
  </si>
  <si>
    <t>11 Yrs</t>
  </si>
  <si>
    <t>06 Feb 2020</t>
  </si>
  <si>
    <t>&gt; 10 Years</t>
  </si>
  <si>
    <t>10-Aug-2022</t>
  </si>
  <si>
    <t>24-Jun-2024</t>
  </si>
  <si>
    <t>CID058417217</t>
  </si>
  <si>
    <t>GENERAL</t>
  </si>
  <si>
    <t>Book Stall</t>
  </si>
  <si>
    <t>SHUBHALAXMI MOHANTY</t>
  </si>
  <si>
    <t>27-Sep-2022</t>
  </si>
  <si>
    <t>7</t>
  </si>
  <si>
    <t>10 Yrs</t>
  </si>
  <si>
    <t>25 Nov 2020</t>
  </si>
  <si>
    <t>09-Nov-2022</t>
  </si>
  <si>
    <t>SSF3529649</t>
  </si>
  <si>
    <t>SATYA BHAMA JENA</t>
  </si>
  <si>
    <t>11-Mar-2023</t>
  </si>
  <si>
    <t>2 Yrs</t>
  </si>
  <si>
    <t>11 Mar 2023</t>
  </si>
  <si>
    <t>&lt;= 2 Years</t>
  </si>
  <si>
    <t>04-May-2023</t>
  </si>
  <si>
    <t>SSF3529664</t>
  </si>
  <si>
    <t>BINAPANI JENA</t>
  </si>
  <si>
    <t>SSF4455614</t>
  </si>
  <si>
    <t>BC</t>
  </si>
  <si>
    <t>SAROJINI SENAPATI</t>
  </si>
  <si>
    <t>06-Sep-2023</t>
  </si>
  <si>
    <t>1 Yrs</t>
  </si>
  <si>
    <t>06 Sep 2023</t>
  </si>
  <si>
    <t>10-Oct-2023</t>
  </si>
  <si>
    <t>07-Jan-2025</t>
  </si>
  <si>
    <t>SID951374257678</t>
  </si>
  <si>
    <t>LAXMI PRIYA SINGH</t>
  </si>
  <si>
    <t>24-Jan-2024</t>
  </si>
  <si>
    <t>4</t>
  </si>
  <si>
    <t>10-Mar-2024</t>
  </si>
  <si>
    <t>10-Jul-2025</t>
  </si>
  <si>
    <t>SID951374257680</t>
  </si>
  <si>
    <t>JYOTSHNABALA DAS</t>
  </si>
  <si>
    <t>31-Jan-2024</t>
  </si>
  <si>
    <t>3</t>
  </si>
  <si>
    <t>28-Apr-2025</t>
  </si>
  <si>
    <t>SID951374469454</t>
  </si>
  <si>
    <t>Snacks Vending</t>
  </si>
  <si>
    <t>CHAMPA SENAPATI</t>
  </si>
  <si>
    <t>01-Oct-2024</t>
  </si>
  <si>
    <t>10-Nov-2024</t>
  </si>
  <si>
    <t>22-Mar-2025</t>
  </si>
  <si>
    <t>Unnati</t>
  </si>
  <si>
    <t>11-Nov-2024</t>
  </si>
  <si>
    <t>IL-2</t>
  </si>
  <si>
    <t>10-Dec-2024</t>
  </si>
  <si>
    <t>Santanu Mahananda/SF0075355</t>
  </si>
  <si>
    <t>Misappropriation of cash has not identified.</t>
  </si>
  <si>
    <t>Unable to verify loan card due to non-availability of borrower</t>
  </si>
  <si>
    <t>Chinmay Kumar Roul</t>
  </si>
  <si>
    <t>SF0061032</t>
  </si>
  <si>
    <t>Loan Officer</t>
  </si>
  <si>
    <t>FN25-26-01419</t>
  </si>
  <si>
    <t>No Action Taken</t>
  </si>
  <si>
    <t>Completed-Report Submitted</t>
  </si>
  <si>
    <t>Terminated</t>
  </si>
  <si>
    <t>Rajendra Kumar Sethy</t>
  </si>
  <si>
    <t>SF0048421</t>
  </si>
  <si>
    <t>BQM</t>
  </si>
  <si>
    <t>Available &amp; Updated</t>
  </si>
  <si>
    <t>Dual Staff</t>
  </si>
  <si>
    <t>Suvam Avisekh Kabi</t>
  </si>
  <si>
    <t>SF0035341</t>
  </si>
  <si>
    <t>BM</t>
  </si>
  <si>
    <t>CSS</t>
  </si>
  <si>
    <t>Sunil Kumar Behera/SF0029643</t>
  </si>
  <si>
    <t>Krushna Chandra Sahoo/SF0083225</t>
  </si>
  <si>
    <t>Alok Kumar Maharana/SF0083414</t>
  </si>
  <si>
    <t>Sanjaya Kumar Sahoo/SF0070624</t>
  </si>
  <si>
    <t>Borrower SHUBHALAXMI MOHANTY Loan ID-(348979684)   As per Loan card LO Chinmay Kumar Roul/SF0061032 has collected Rs 80000/- on dtd. 09-04-2023 ,He use to pay 4450 every month as EMI for 15 months (Apr23,May23, Jun23,Jul23, Aug23, Sep23, Oct23, Nov23, Dec23, Jan24,Feb24, Mar24,Apr24 ,May24,Jun24) ( Total-66750/-) and remaining 13250 misappropriated  towards EMI collection but the amount has not remitted to branch.
2. As per collection report FIMO recovery entry done by LO Sitaram Mahalik/SF0081677, On 18-04-24 FIMO recovery done by  BBPS, On 18-04-525, 18-05-25 &amp; 24-06-24.</t>
  </si>
  <si>
    <t>After caseload verification total of Rs 80000/- misappropriation of cash observed and Rs 66750/- FIMO recovery done by LO .So net fraud is Rs 13250/-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</si>
</sst>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ORGL0584</v>
      </c>
      <c r="D5" s="63" t="str">
        <f>IF('Physical Cash at Safe'!D28="Yes", 'Physical Cash at Safe'!B4, 'Borrower Wise Details'!C5)</f>
        <v>Bhadrak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45855</v>
      </c>
      <c r="H5" s="107" t="s">
        <v>360</v>
      </c>
      <c r="I5" s="61">
        <v>45855</v>
      </c>
      <c r="J5" s="74" t="str">
        <f>IF('Physical Cash at Safe'!D28="Yes",'Physical Cash at Safe'!E28,IF('Borrower Wise Details'!D5&lt;&gt;"",'Borrower Wise Details'!D5,""))</f>
        <v>FN25-26-01419</v>
      </c>
      <c r="K5" s="81">
        <v>1</v>
      </c>
      <c r="L5" s="82">
        <v>80000</v>
      </c>
      <c r="M5" s="82">
        <v>66750</v>
      </c>
      <c r="N5" s="82" t="s">
        <v>361</v>
      </c>
      <c r="O5" s="82" t="s">
        <v>362</v>
      </c>
      <c r="P5" s="82" t="s">
        <v>363</v>
      </c>
      <c r="Q5" s="82" t="s">
        <v>364</v>
      </c>
      <c r="R5" s="75" t="str">
        <f>IF('Physical Cash at Safe'!$D$28="Yes", 'Physical Cash at Safe'!$A$28, IF('Borrower Wise Details'!F5&lt;&gt;"", 'Borrower Wise Details'!F5, ""))</f>
        <v>Chinmay Kumar Roul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SF0061032</v>
      </c>
      <c r="U5" s="77" t="s">
        <v>351</v>
      </c>
      <c r="V5" s="61">
        <v>45366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350</v>
      </c>
      <c r="Z5" s="61">
        <v>45855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66750</v>
      </c>
      <c r="AE5" s="126">
        <f>IF(AND(AC5="", AD5=""), "", IF(AD5="", AC5, AC5 - IF(ISNUMBER(AD5), AD5, 0)))</f>
        <v>13250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45859</v>
      </c>
      <c r="AH5" s="70" t="s">
        <v>366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ORGL0584</v>
      </c>
      <c r="C5" s="50" t="str">
        <f>IF('Fraud Investigation Report'!D5="", "", 'Fraud Investigation Report'!D5)</f>
        <v>Bhadrak</v>
      </c>
      <c r="D5" s="68" t="str">
        <f>IF(OR('Fraud Investigation Report'!R5="", 'Fraud Investigation Report'!R5=0), "", 'Fraud Investigation Report'!R5)</f>
        <v>Chinmay Kumar Roul</v>
      </c>
      <c r="E5" s="68" t="str">
        <f>IF(OR('Fraud Investigation Report'!T5="", 'Fraud Investigation Report'!T5=0), "", 'Fraud Investigation Report'!T5)</f>
        <v>SF0061032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80000</v>
      </c>
      <c r="O5" s="69">
        <f>IF('Fraud Investigation Report'!AD5="", "", 'Fraud Investigation Report'!AD5)</f>
        <v>66750</v>
      </c>
      <c r="P5" s="126">
        <f>IF(AND(N5="", O5=""), "", IF(O5="", N5, N5 - IF(ISNUMBER(O5), O5, 0)))</f>
        <v>13250</v>
      </c>
      <c r="Q5" s="49"/>
      <c r="R5" s="84" t="s">
        <v>349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45853</v>
      </c>
      <c r="C6" s="18">
        <v>45852</v>
      </c>
      <c r="D6" s="18">
        <v>45853</v>
      </c>
      <c r="E6" s="19">
        <v>0.33333333333333331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78</v>
      </c>
      <c r="C11" s="23">
        <f>B11*A11</f>
        <v>39000</v>
      </c>
      <c r="D11" s="25">
        <v>81</v>
      </c>
      <c r="E11" s="23">
        <f t="shared" ref="E11:E17" si="0">D11*A11</f>
        <v>40500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>
        <v>29</v>
      </c>
      <c r="E12" s="23">
        <f t="shared" si="0"/>
        <v>5800</v>
      </c>
    </row>
    <row r="13" spans="1:5" ht="14.4" x14ac:dyDescent="0.3">
      <c r="A13" s="24">
        <v>100</v>
      </c>
      <c r="B13" s="25">
        <v>43</v>
      </c>
      <c r="C13" s="23">
        <f t="shared" ref="C13:C17" si="1">B13*A13</f>
        <v>4300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21</v>
      </c>
      <c r="C14" s="23">
        <f t="shared" si="1"/>
        <v>1050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25</v>
      </c>
      <c r="C15" s="23">
        <f t="shared" si="1"/>
        <v>500</v>
      </c>
      <c r="D15" s="25">
        <v>16</v>
      </c>
      <c r="E15" s="23">
        <f t="shared" si="0"/>
        <v>320</v>
      </c>
    </row>
    <row r="16" spans="1:5" ht="14.4" x14ac:dyDescent="0.3">
      <c r="A16" s="24">
        <v>10</v>
      </c>
      <c r="B16" s="25">
        <v>35</v>
      </c>
      <c r="C16" s="23">
        <f t="shared" si="1"/>
        <v>350</v>
      </c>
      <c r="D16" s="25">
        <v>14</v>
      </c>
      <c r="E16" s="23">
        <f t="shared" si="0"/>
        <v>140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1674</v>
      </c>
      <c r="C18" s="23">
        <f>B18</f>
        <v>1674</v>
      </c>
      <c r="D18" s="27">
        <v>1514</v>
      </c>
      <c r="E18" s="28">
        <f>D18</f>
        <v>1514</v>
      </c>
    </row>
    <row r="19" spans="1:5" ht="14.4" x14ac:dyDescent="0.3">
      <c r="A19" s="29"/>
      <c r="B19" s="30" t="s">
        <v>76</v>
      </c>
      <c r="C19" s="31">
        <f>SUM(C10:C18)</f>
        <v>49274</v>
      </c>
      <c r="D19" s="30" t="s">
        <v>76</v>
      </c>
      <c r="E19" s="31">
        <f>SUM(E10:E18)</f>
        <v>49274</v>
      </c>
    </row>
    <row r="20" spans="1:5" ht="30" customHeight="1" x14ac:dyDescent="0.3">
      <c r="A20" s="160" t="s">
        <v>97</v>
      </c>
      <c r="B20" s="161"/>
      <c r="C20" s="32">
        <v>49274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356</v>
      </c>
      <c r="C32" s="37" t="s">
        <v>82</v>
      </c>
      <c r="D32" s="137" t="s">
        <v>355</v>
      </c>
      <c r="E32" s="138"/>
    </row>
    <row r="33" spans="1:5" ht="18" customHeight="1" x14ac:dyDescent="0.3">
      <c r="A33" s="37" t="s">
        <v>83</v>
      </c>
      <c r="B33" s="106">
        <v>244</v>
      </c>
      <c r="C33" s="39" t="s">
        <v>84</v>
      </c>
      <c r="D33" s="131">
        <v>223</v>
      </c>
      <c r="E33" s="132"/>
    </row>
    <row r="34" spans="1:5" ht="27.6" x14ac:dyDescent="0.3">
      <c r="A34" s="39" t="s">
        <v>221</v>
      </c>
      <c r="B34" s="38" t="s">
        <v>357</v>
      </c>
      <c r="C34" s="39" t="s">
        <v>222</v>
      </c>
      <c r="D34" s="133" t="s">
        <v>352</v>
      </c>
      <c r="E34" s="134"/>
    </row>
    <row r="35" spans="1:5" ht="27.6" x14ac:dyDescent="0.3">
      <c r="A35" s="39" t="s">
        <v>223</v>
      </c>
      <c r="B35" s="38" t="s">
        <v>358</v>
      </c>
      <c r="C35" s="39" t="s">
        <v>225</v>
      </c>
      <c r="D35" s="133" t="s">
        <v>353</v>
      </c>
      <c r="E35" s="134"/>
    </row>
    <row r="36" spans="1:5" ht="25.5" customHeight="1" x14ac:dyDescent="0.3">
      <c r="A36" s="39" t="s">
        <v>224</v>
      </c>
      <c r="B36" s="38" t="s">
        <v>359</v>
      </c>
      <c r="C36" s="39" t="s">
        <v>226</v>
      </c>
      <c r="D36" s="135" t="s">
        <v>354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J5" sqref="J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ORGL0584</v>
      </c>
      <c r="C5" s="119" t="str">
        <f>IF('Loan Outstanding Report'!$H$5="", "", 'Loan Outstanding Report'!$H$5)</f>
        <v>Bhadrak</v>
      </c>
      <c r="D5" s="41" t="s">
        <v>348</v>
      </c>
      <c r="E5" s="65">
        <v>45855</v>
      </c>
      <c r="F5" s="38" t="s">
        <v>345</v>
      </c>
      <c r="G5" s="49" t="s">
        <v>346</v>
      </c>
      <c r="H5" s="49" t="s">
        <v>347</v>
      </c>
      <c r="I5" s="120">
        <v>521056</v>
      </c>
      <c r="J5" s="120" t="s">
        <v>295</v>
      </c>
      <c r="K5" s="120" t="s">
        <v>298</v>
      </c>
      <c r="L5" s="11">
        <v>348979684</v>
      </c>
      <c r="M5" s="65" t="s">
        <v>299</v>
      </c>
      <c r="N5" s="124">
        <v>83704</v>
      </c>
      <c r="O5" s="124">
        <v>4450</v>
      </c>
      <c r="P5" s="121" t="s">
        <v>140</v>
      </c>
      <c r="Q5" s="80">
        <v>45025</v>
      </c>
      <c r="R5" s="124">
        <v>80000</v>
      </c>
      <c r="S5" s="124">
        <v>66750</v>
      </c>
      <c r="T5" s="124"/>
      <c r="U5" s="125">
        <f t="shared" ref="U5" si="0">IF(AND(ISBLANK(R5),ISBLANK(S5),ISBLANK(T5)),"",R5-(S5+T5))</f>
        <v>13250</v>
      </c>
      <c r="V5" s="117" t="s">
        <v>202</v>
      </c>
      <c r="W5" s="122" t="s">
        <v>365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L2" zoomScale="80" zoomScaleNormal="80" workbookViewId="0">
      <selection activeCell="L4" sqref="L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56895</v>
      </c>
      <c r="J5" s="38" t="s">
        <v>252</v>
      </c>
      <c r="K5" s="84">
        <v>56895</v>
      </c>
      <c r="L5" s="84" t="s">
        <v>253</v>
      </c>
      <c r="M5" s="38" t="s">
        <v>254</v>
      </c>
      <c r="N5" s="84">
        <v>226996</v>
      </c>
      <c r="O5" s="84" t="s">
        <v>255</v>
      </c>
      <c r="P5" s="84">
        <v>299054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12982462</v>
      </c>
      <c r="Z5" s="38" t="s">
        <v>262</v>
      </c>
      <c r="AA5" s="108" t="s">
        <v>263</v>
      </c>
      <c r="AB5" s="84">
        <v>31074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945</v>
      </c>
      <c r="AK5" s="84">
        <v>945</v>
      </c>
      <c r="AL5" s="108" t="s">
        <v>269</v>
      </c>
      <c r="AM5" s="84">
        <v>21831.02</v>
      </c>
      <c r="AN5" s="112">
        <v>182.08</v>
      </c>
      <c r="AO5" s="112">
        <v>22013.1</v>
      </c>
      <c r="AP5" s="112">
        <v>11405.43</v>
      </c>
      <c r="AQ5" s="112">
        <v>1129.9100000000001</v>
      </c>
      <c r="AR5" s="112">
        <v>12535.34</v>
      </c>
      <c r="AS5" s="112">
        <v>10149.98</v>
      </c>
      <c r="AT5" s="112">
        <v>1129.9100000000001</v>
      </c>
      <c r="AU5" s="112">
        <v>11279.89</v>
      </c>
      <c r="AV5" s="84">
        <v>48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/>
      <c r="BF5" s="38" t="s">
        <v>258</v>
      </c>
      <c r="BG5" s="84"/>
      <c r="BH5" s="114" t="s">
        <v>342</v>
      </c>
      <c r="BI5" s="38" t="s">
        <v>110</v>
      </c>
      <c r="BJ5" s="85">
        <v>45855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344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56895</v>
      </c>
      <c r="J6" s="38" t="s">
        <v>252</v>
      </c>
      <c r="K6" s="84">
        <v>56895</v>
      </c>
      <c r="L6" s="84" t="s">
        <v>253</v>
      </c>
      <c r="M6" s="38" t="s">
        <v>254</v>
      </c>
      <c r="N6" s="84">
        <v>226996</v>
      </c>
      <c r="O6" s="84" t="s">
        <v>255</v>
      </c>
      <c r="P6" s="84">
        <v>299054</v>
      </c>
      <c r="Q6" s="38" t="s">
        <v>256</v>
      </c>
      <c r="R6" s="38" t="s">
        <v>257</v>
      </c>
      <c r="S6" s="84" t="s">
        <v>271</v>
      </c>
      <c r="T6" s="84" t="s">
        <v>271</v>
      </c>
      <c r="U6" s="84" t="s">
        <v>272</v>
      </c>
      <c r="V6" s="84" t="s">
        <v>260</v>
      </c>
      <c r="W6" s="84">
        <v>0</v>
      </c>
      <c r="X6" s="38" t="s">
        <v>273</v>
      </c>
      <c r="Y6" s="84">
        <v>13496174</v>
      </c>
      <c r="Z6" s="38" t="s">
        <v>274</v>
      </c>
      <c r="AA6" s="108" t="s">
        <v>275</v>
      </c>
      <c r="AB6" s="84">
        <v>31074</v>
      </c>
      <c r="AC6" s="108" t="s">
        <v>264</v>
      </c>
      <c r="AD6" s="84">
        <v>55</v>
      </c>
      <c r="AE6" s="84" t="s">
        <v>265</v>
      </c>
      <c r="AF6" s="84" t="s">
        <v>266</v>
      </c>
      <c r="AG6" s="108" t="s">
        <v>276</v>
      </c>
      <c r="AH6" s="84" t="s">
        <v>277</v>
      </c>
      <c r="AI6" s="108" t="s">
        <v>275</v>
      </c>
      <c r="AJ6" s="84">
        <v>935</v>
      </c>
      <c r="AK6" s="84">
        <v>935</v>
      </c>
      <c r="AL6" s="108" t="s">
        <v>269</v>
      </c>
      <c r="AM6" s="84">
        <v>25353.52</v>
      </c>
      <c r="AN6" s="112">
        <v>102.88</v>
      </c>
      <c r="AO6" s="112">
        <v>25456.400000000001</v>
      </c>
      <c r="AP6" s="112">
        <v>6285.89</v>
      </c>
      <c r="AQ6" s="112">
        <v>314.95999999999998</v>
      </c>
      <c r="AR6" s="112">
        <v>6600.85</v>
      </c>
      <c r="AS6" s="112">
        <v>5757.48</v>
      </c>
      <c r="AT6" s="112">
        <v>314.95999999999998</v>
      </c>
      <c r="AU6" s="112">
        <v>6072.44</v>
      </c>
      <c r="AV6" s="84">
        <v>48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/>
      <c r="BF6" s="38" t="s">
        <v>271</v>
      </c>
      <c r="BG6" s="84"/>
      <c r="BH6" s="114" t="s">
        <v>342</v>
      </c>
      <c r="BI6" s="38" t="s">
        <v>110</v>
      </c>
      <c r="BJ6" s="85">
        <v>45855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344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56895</v>
      </c>
      <c r="J7" s="38" t="s">
        <v>252</v>
      </c>
      <c r="K7" s="84">
        <v>56895</v>
      </c>
      <c r="L7" s="84" t="s">
        <v>253</v>
      </c>
      <c r="M7" s="38" t="s">
        <v>254</v>
      </c>
      <c r="N7" s="84">
        <v>226996</v>
      </c>
      <c r="O7" s="84" t="s">
        <v>255</v>
      </c>
      <c r="P7" s="84">
        <v>299054</v>
      </c>
      <c r="Q7" s="38" t="s">
        <v>256</v>
      </c>
      <c r="R7" s="38" t="s">
        <v>278</v>
      </c>
      <c r="S7" s="84" t="s">
        <v>279</v>
      </c>
      <c r="T7" s="84" t="s">
        <v>279</v>
      </c>
      <c r="U7" s="84" t="s">
        <v>272</v>
      </c>
      <c r="V7" s="84" t="s">
        <v>260</v>
      </c>
      <c r="W7" s="84">
        <v>0</v>
      </c>
      <c r="X7" s="38" t="s">
        <v>273</v>
      </c>
      <c r="Y7" s="84">
        <v>13496175</v>
      </c>
      <c r="Z7" s="38" t="s">
        <v>280</v>
      </c>
      <c r="AA7" s="108" t="s">
        <v>275</v>
      </c>
      <c r="AB7" s="84">
        <v>31074</v>
      </c>
      <c r="AC7" s="108" t="s">
        <v>264</v>
      </c>
      <c r="AD7" s="84">
        <v>55</v>
      </c>
      <c r="AE7" s="84" t="s">
        <v>265</v>
      </c>
      <c r="AF7" s="84" t="s">
        <v>266</v>
      </c>
      <c r="AG7" s="108" t="s">
        <v>276</v>
      </c>
      <c r="AH7" s="84" t="s">
        <v>277</v>
      </c>
      <c r="AI7" s="108" t="s">
        <v>275</v>
      </c>
      <c r="AJ7" s="84">
        <v>0</v>
      </c>
      <c r="AK7" s="84">
        <v>0</v>
      </c>
      <c r="AL7" s="108" t="s">
        <v>269</v>
      </c>
      <c r="AM7" s="84">
        <v>17028.95</v>
      </c>
      <c r="AN7" s="112">
        <v>678.05</v>
      </c>
      <c r="AO7" s="112">
        <v>17707</v>
      </c>
      <c r="AP7" s="112">
        <v>15587.05</v>
      </c>
      <c r="AQ7" s="112">
        <v>1005.22</v>
      </c>
      <c r="AR7" s="112">
        <v>16592.27</v>
      </c>
      <c r="AS7" s="112">
        <v>15587.18</v>
      </c>
      <c r="AT7" s="112">
        <v>1005.22</v>
      </c>
      <c r="AU7" s="112">
        <v>16592.400000000001</v>
      </c>
      <c r="AV7" s="84">
        <v>89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/>
      <c r="BF7" s="38" t="s">
        <v>279</v>
      </c>
      <c r="BG7" s="84"/>
      <c r="BH7" s="114" t="s">
        <v>342</v>
      </c>
      <c r="BI7" s="38" t="s">
        <v>110</v>
      </c>
      <c r="BJ7" s="85">
        <v>45855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344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56895</v>
      </c>
      <c r="J8" s="38" t="s">
        <v>252</v>
      </c>
      <c r="K8" s="84">
        <v>56895</v>
      </c>
      <c r="L8" s="84" t="s">
        <v>253</v>
      </c>
      <c r="M8" s="38" t="s">
        <v>254</v>
      </c>
      <c r="N8" s="84">
        <v>226996</v>
      </c>
      <c r="O8" s="84" t="s">
        <v>255</v>
      </c>
      <c r="P8" s="84">
        <v>299054</v>
      </c>
      <c r="Q8" s="38" t="s">
        <v>256</v>
      </c>
      <c r="R8" s="38" t="s">
        <v>281</v>
      </c>
      <c r="S8" s="84" t="s">
        <v>279</v>
      </c>
      <c r="T8" s="84" t="s">
        <v>279</v>
      </c>
      <c r="U8" s="84" t="s">
        <v>272</v>
      </c>
      <c r="V8" s="84" t="s">
        <v>260</v>
      </c>
      <c r="W8" s="84">
        <v>0</v>
      </c>
      <c r="X8" s="38" t="s">
        <v>273</v>
      </c>
      <c r="Y8" s="84">
        <v>16049235</v>
      </c>
      <c r="Z8" s="38" t="s">
        <v>280</v>
      </c>
      <c r="AA8" s="108" t="s">
        <v>282</v>
      </c>
      <c r="AB8" s="84">
        <v>20744</v>
      </c>
      <c r="AC8" s="108" t="s">
        <v>264</v>
      </c>
      <c r="AD8" s="84">
        <v>38</v>
      </c>
      <c r="AE8" s="84" t="s">
        <v>265</v>
      </c>
      <c r="AF8" s="84" t="s">
        <v>266</v>
      </c>
      <c r="AG8" s="108" t="s">
        <v>276</v>
      </c>
      <c r="AH8" s="84" t="s">
        <v>277</v>
      </c>
      <c r="AI8" s="108" t="s">
        <v>282</v>
      </c>
      <c r="AJ8" s="84">
        <v>0</v>
      </c>
      <c r="AK8" s="84">
        <v>0</v>
      </c>
      <c r="AL8" s="108" t="s">
        <v>283</v>
      </c>
      <c r="AM8" s="84">
        <v>10581.51</v>
      </c>
      <c r="AN8" s="112">
        <v>281.2</v>
      </c>
      <c r="AO8" s="112">
        <v>10862.71</v>
      </c>
      <c r="AP8" s="112">
        <v>11277.49</v>
      </c>
      <c r="AQ8" s="112">
        <v>671.35</v>
      </c>
      <c r="AR8" s="112">
        <v>11948.84</v>
      </c>
      <c r="AS8" s="112">
        <v>11278.29</v>
      </c>
      <c r="AT8" s="112">
        <v>671.35</v>
      </c>
      <c r="AU8" s="112">
        <v>11949.64</v>
      </c>
      <c r="AV8" s="84">
        <v>89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/>
      <c r="BF8" s="38" t="s">
        <v>279</v>
      </c>
      <c r="BG8" s="84"/>
      <c r="BH8" s="114" t="s">
        <v>342</v>
      </c>
      <c r="BI8" s="38" t="s">
        <v>110</v>
      </c>
      <c r="BJ8" s="85">
        <v>45855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344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56895</v>
      </c>
      <c r="J9" s="38" t="s">
        <v>252</v>
      </c>
      <c r="K9" s="84">
        <v>56895</v>
      </c>
      <c r="L9" s="84" t="s">
        <v>253</v>
      </c>
      <c r="M9" s="38" t="s">
        <v>254</v>
      </c>
      <c r="N9" s="84">
        <v>226996</v>
      </c>
      <c r="O9" s="84" t="s">
        <v>255</v>
      </c>
      <c r="P9" s="84">
        <v>763329</v>
      </c>
      <c r="Q9" s="38" t="s">
        <v>284</v>
      </c>
      <c r="R9" s="38" t="s">
        <v>285</v>
      </c>
      <c r="S9" s="84" t="s">
        <v>286</v>
      </c>
      <c r="T9" s="84" t="s">
        <v>286</v>
      </c>
      <c r="U9" s="84" t="s">
        <v>260</v>
      </c>
      <c r="V9" s="84" t="s">
        <v>260</v>
      </c>
      <c r="W9" s="84">
        <v>541</v>
      </c>
      <c r="X9" s="38" t="s">
        <v>273</v>
      </c>
      <c r="Y9" s="84">
        <v>347931245</v>
      </c>
      <c r="Z9" s="38" t="s">
        <v>287</v>
      </c>
      <c r="AA9" s="108" t="s">
        <v>288</v>
      </c>
      <c r="AB9" s="84">
        <v>73266</v>
      </c>
      <c r="AC9" s="108" t="s">
        <v>264</v>
      </c>
      <c r="AD9" s="84">
        <v>24</v>
      </c>
      <c r="AE9" s="84" t="s">
        <v>289</v>
      </c>
      <c r="AF9" s="84" t="s">
        <v>290</v>
      </c>
      <c r="AG9" s="108" t="s">
        <v>291</v>
      </c>
      <c r="AH9" s="84" t="s">
        <v>292</v>
      </c>
      <c r="AI9" s="108" t="s">
        <v>293</v>
      </c>
      <c r="AJ9" s="84">
        <v>4130</v>
      </c>
      <c r="AK9" s="84">
        <v>3800</v>
      </c>
      <c r="AL9" s="108" t="s">
        <v>294</v>
      </c>
      <c r="AM9" s="84">
        <v>69530.39</v>
      </c>
      <c r="AN9" s="112">
        <v>18199.61</v>
      </c>
      <c r="AO9" s="112">
        <v>87730</v>
      </c>
      <c r="AP9" s="112">
        <v>3735.61</v>
      </c>
      <c r="AQ9" s="112">
        <v>64.39</v>
      </c>
      <c r="AR9" s="112">
        <v>3800</v>
      </c>
      <c r="AS9" s="112">
        <v>3735.61</v>
      </c>
      <c r="AT9" s="112">
        <v>64.39</v>
      </c>
      <c r="AU9" s="112">
        <v>3800</v>
      </c>
      <c r="AV9" s="84">
        <v>36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/>
      <c r="BF9" s="38" t="s">
        <v>286</v>
      </c>
      <c r="BG9" s="84"/>
      <c r="BH9" s="114" t="s">
        <v>342</v>
      </c>
      <c r="BI9" s="38" t="s">
        <v>110</v>
      </c>
      <c r="BJ9" s="85">
        <v>45855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344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56895</v>
      </c>
      <c r="J10" s="38" t="s">
        <v>252</v>
      </c>
      <c r="K10" s="84">
        <v>56895</v>
      </c>
      <c r="L10" s="84" t="s">
        <v>253</v>
      </c>
      <c r="M10" s="38" t="s">
        <v>254</v>
      </c>
      <c r="N10" s="84">
        <v>226996</v>
      </c>
      <c r="O10" s="84" t="s">
        <v>255</v>
      </c>
      <c r="P10" s="84">
        <v>763329</v>
      </c>
      <c r="Q10" s="38" t="s">
        <v>284</v>
      </c>
      <c r="R10" s="38" t="s">
        <v>285</v>
      </c>
      <c r="S10" s="84" t="s">
        <v>295</v>
      </c>
      <c r="T10" s="84" t="s">
        <v>295</v>
      </c>
      <c r="U10" s="84" t="s">
        <v>296</v>
      </c>
      <c r="V10" s="84" t="s">
        <v>260</v>
      </c>
      <c r="W10" s="84">
        <v>541</v>
      </c>
      <c r="X10" s="38" t="s">
        <v>297</v>
      </c>
      <c r="Y10" s="84">
        <v>348979684</v>
      </c>
      <c r="Z10" s="38" t="s">
        <v>298</v>
      </c>
      <c r="AA10" s="108" t="s">
        <v>299</v>
      </c>
      <c r="AB10" s="84">
        <v>83704</v>
      </c>
      <c r="AC10" s="108" t="s">
        <v>264</v>
      </c>
      <c r="AD10" s="84">
        <v>24</v>
      </c>
      <c r="AE10" s="84" t="s">
        <v>300</v>
      </c>
      <c r="AF10" s="84" t="s">
        <v>301</v>
      </c>
      <c r="AG10" s="108" t="s">
        <v>302</v>
      </c>
      <c r="AH10" s="84" t="s">
        <v>268</v>
      </c>
      <c r="AI10" s="108" t="s">
        <v>303</v>
      </c>
      <c r="AJ10" s="84">
        <v>4652</v>
      </c>
      <c r="AK10" s="84">
        <v>4450</v>
      </c>
      <c r="AL10" s="108" t="s">
        <v>294</v>
      </c>
      <c r="AM10" s="84">
        <v>66761.8</v>
      </c>
      <c r="AN10" s="112">
        <v>22440.2</v>
      </c>
      <c r="AO10" s="112">
        <v>89202</v>
      </c>
      <c r="AP10" s="112">
        <v>16942.2</v>
      </c>
      <c r="AQ10" s="112">
        <v>857.8</v>
      </c>
      <c r="AR10" s="112">
        <v>17800</v>
      </c>
      <c r="AS10" s="112">
        <v>16942.2</v>
      </c>
      <c r="AT10" s="112">
        <v>857.8</v>
      </c>
      <c r="AU10" s="112">
        <v>17800</v>
      </c>
      <c r="AV10" s="84">
        <v>33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/>
      <c r="BF10" s="38" t="s">
        <v>295</v>
      </c>
      <c r="BG10" s="84"/>
      <c r="BH10" s="114" t="s">
        <v>342</v>
      </c>
      <c r="BI10" s="38" t="s">
        <v>110</v>
      </c>
      <c r="BJ10" s="85">
        <v>45855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80000</v>
      </c>
      <c r="BQ10" s="117" t="s">
        <v>202</v>
      </c>
      <c r="BR10" s="118" t="s">
        <v>365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56895</v>
      </c>
      <c r="J11" s="38" t="s">
        <v>252</v>
      </c>
      <c r="K11" s="84">
        <v>56895</v>
      </c>
      <c r="L11" s="84" t="s">
        <v>253</v>
      </c>
      <c r="M11" s="38" t="s">
        <v>254</v>
      </c>
      <c r="N11" s="84">
        <v>226996</v>
      </c>
      <c r="O11" s="84" t="s">
        <v>255</v>
      </c>
      <c r="P11" s="84">
        <v>763329</v>
      </c>
      <c r="Q11" s="38" t="s">
        <v>284</v>
      </c>
      <c r="R11" s="38" t="s">
        <v>285</v>
      </c>
      <c r="S11" s="84" t="s">
        <v>304</v>
      </c>
      <c r="T11" s="84" t="s">
        <v>304</v>
      </c>
      <c r="U11" s="84" t="s">
        <v>296</v>
      </c>
      <c r="V11" s="84" t="s">
        <v>260</v>
      </c>
      <c r="W11" s="84">
        <v>541</v>
      </c>
      <c r="X11" s="38" t="s">
        <v>273</v>
      </c>
      <c r="Y11" s="84">
        <v>350911046</v>
      </c>
      <c r="Z11" s="38" t="s">
        <v>305</v>
      </c>
      <c r="AA11" s="108" t="s">
        <v>306</v>
      </c>
      <c r="AB11" s="84">
        <v>41752</v>
      </c>
      <c r="AC11" s="108" t="s">
        <v>264</v>
      </c>
      <c r="AD11" s="84">
        <v>24</v>
      </c>
      <c r="AE11" s="84" t="s">
        <v>265</v>
      </c>
      <c r="AF11" s="84" t="s">
        <v>307</v>
      </c>
      <c r="AG11" s="108" t="s">
        <v>308</v>
      </c>
      <c r="AH11" s="84" t="s">
        <v>309</v>
      </c>
      <c r="AI11" s="108" t="s">
        <v>310</v>
      </c>
      <c r="AJ11" s="84">
        <v>2550</v>
      </c>
      <c r="AK11" s="84">
        <v>2250</v>
      </c>
      <c r="AL11" s="108" t="s">
        <v>294</v>
      </c>
      <c r="AM11" s="84">
        <v>21634.48</v>
      </c>
      <c r="AN11" s="112">
        <v>10165.52</v>
      </c>
      <c r="AO11" s="112">
        <v>31800</v>
      </c>
      <c r="AP11" s="112">
        <v>20117.52</v>
      </c>
      <c r="AQ11" s="112">
        <v>2382.48</v>
      </c>
      <c r="AR11" s="112">
        <v>22500</v>
      </c>
      <c r="AS11" s="112">
        <v>20117.52</v>
      </c>
      <c r="AT11" s="112">
        <v>2382.48</v>
      </c>
      <c r="AU11" s="112">
        <v>22500</v>
      </c>
      <c r="AV11" s="84">
        <v>28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/>
      <c r="BF11" s="38" t="s">
        <v>304</v>
      </c>
      <c r="BG11" s="84"/>
      <c r="BH11" s="114" t="s">
        <v>342</v>
      </c>
      <c r="BI11" s="38" t="s">
        <v>110</v>
      </c>
      <c r="BJ11" s="85">
        <v>45855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344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56895</v>
      </c>
      <c r="J12" s="38" t="s">
        <v>252</v>
      </c>
      <c r="K12" s="84">
        <v>56895</v>
      </c>
      <c r="L12" s="84" t="s">
        <v>253</v>
      </c>
      <c r="M12" s="38" t="s">
        <v>254</v>
      </c>
      <c r="N12" s="84">
        <v>226996</v>
      </c>
      <c r="O12" s="84" t="s">
        <v>255</v>
      </c>
      <c r="P12" s="84">
        <v>763329</v>
      </c>
      <c r="Q12" s="38" t="s">
        <v>284</v>
      </c>
      <c r="R12" s="38" t="s">
        <v>285</v>
      </c>
      <c r="S12" s="84" t="s">
        <v>311</v>
      </c>
      <c r="T12" s="84" t="s">
        <v>311</v>
      </c>
      <c r="U12" s="84" t="s">
        <v>296</v>
      </c>
      <c r="V12" s="84" t="s">
        <v>260</v>
      </c>
      <c r="W12" s="84">
        <v>541</v>
      </c>
      <c r="X12" s="38" t="s">
        <v>273</v>
      </c>
      <c r="Y12" s="84">
        <v>350911109</v>
      </c>
      <c r="Z12" s="38" t="s">
        <v>312</v>
      </c>
      <c r="AA12" s="108" t="s">
        <v>306</v>
      </c>
      <c r="AB12" s="84">
        <v>41952</v>
      </c>
      <c r="AC12" s="108" t="s">
        <v>264</v>
      </c>
      <c r="AD12" s="84">
        <v>24</v>
      </c>
      <c r="AE12" s="84" t="s">
        <v>265</v>
      </c>
      <c r="AF12" s="84" t="s">
        <v>307</v>
      </c>
      <c r="AG12" s="108" t="s">
        <v>308</v>
      </c>
      <c r="AH12" s="84" t="s">
        <v>309</v>
      </c>
      <c r="AI12" s="108" t="s">
        <v>310</v>
      </c>
      <c r="AJ12" s="84">
        <v>2758</v>
      </c>
      <c r="AK12" s="84">
        <v>2250</v>
      </c>
      <c r="AL12" s="108" t="s">
        <v>294</v>
      </c>
      <c r="AM12" s="84">
        <v>21834.48</v>
      </c>
      <c r="AN12" s="112">
        <v>10173.52</v>
      </c>
      <c r="AO12" s="112">
        <v>32008</v>
      </c>
      <c r="AP12" s="112">
        <v>20117.52</v>
      </c>
      <c r="AQ12" s="112">
        <v>2382.48</v>
      </c>
      <c r="AR12" s="112">
        <v>22500</v>
      </c>
      <c r="AS12" s="112">
        <v>20117.52</v>
      </c>
      <c r="AT12" s="112">
        <v>2382.48</v>
      </c>
      <c r="AU12" s="112">
        <v>22500</v>
      </c>
      <c r="AV12" s="84">
        <v>28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/>
      <c r="BF12" s="38" t="s">
        <v>311</v>
      </c>
      <c r="BG12" s="84"/>
      <c r="BH12" s="114" t="s">
        <v>342</v>
      </c>
      <c r="BI12" s="38" t="s">
        <v>110</v>
      </c>
      <c r="BJ12" s="85">
        <v>45855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344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56895</v>
      </c>
      <c r="J13" s="38" t="s">
        <v>252</v>
      </c>
      <c r="K13" s="84">
        <v>56895</v>
      </c>
      <c r="L13" s="84" t="s">
        <v>253</v>
      </c>
      <c r="M13" s="38" t="s">
        <v>254</v>
      </c>
      <c r="N13" s="84">
        <v>226996</v>
      </c>
      <c r="O13" s="84" t="s">
        <v>255</v>
      </c>
      <c r="P13" s="84">
        <v>763329</v>
      </c>
      <c r="Q13" s="38" t="s">
        <v>284</v>
      </c>
      <c r="R13" s="38" t="s">
        <v>285</v>
      </c>
      <c r="S13" s="84" t="s">
        <v>313</v>
      </c>
      <c r="T13" s="84" t="s">
        <v>313</v>
      </c>
      <c r="U13" s="84" t="s">
        <v>314</v>
      </c>
      <c r="V13" s="84" t="s">
        <v>260</v>
      </c>
      <c r="W13" s="84">
        <v>541</v>
      </c>
      <c r="X13" s="38" t="s">
        <v>273</v>
      </c>
      <c r="Y13" s="84">
        <v>352832351</v>
      </c>
      <c r="Z13" s="38" t="s">
        <v>315</v>
      </c>
      <c r="AA13" s="108" t="s">
        <v>316</v>
      </c>
      <c r="AB13" s="84">
        <v>42000</v>
      </c>
      <c r="AC13" s="108" t="s">
        <v>264</v>
      </c>
      <c r="AD13" s="84">
        <v>24</v>
      </c>
      <c r="AE13" s="84" t="s">
        <v>265</v>
      </c>
      <c r="AF13" s="84" t="s">
        <v>317</v>
      </c>
      <c r="AG13" s="108" t="s">
        <v>318</v>
      </c>
      <c r="AH13" s="84" t="s">
        <v>309</v>
      </c>
      <c r="AI13" s="108" t="s">
        <v>319</v>
      </c>
      <c r="AJ13" s="84">
        <v>2240</v>
      </c>
      <c r="AK13" s="84">
        <v>2240</v>
      </c>
      <c r="AL13" s="108" t="s">
        <v>320</v>
      </c>
      <c r="AM13" s="84">
        <v>19982.560000000001</v>
      </c>
      <c r="AN13" s="112">
        <v>9137.44</v>
      </c>
      <c r="AO13" s="112">
        <v>29120</v>
      </c>
      <c r="AP13" s="112">
        <v>22017.439999999999</v>
      </c>
      <c r="AQ13" s="112">
        <v>2871.56</v>
      </c>
      <c r="AR13" s="112">
        <v>24889</v>
      </c>
      <c r="AS13" s="112">
        <v>17437.88</v>
      </c>
      <c r="AT13" s="112">
        <v>2722.12</v>
      </c>
      <c r="AU13" s="112">
        <v>20160</v>
      </c>
      <c r="AV13" s="84">
        <v>22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/>
      <c r="BF13" s="38" t="s">
        <v>313</v>
      </c>
      <c r="BG13" s="84"/>
      <c r="BH13" s="114" t="s">
        <v>342</v>
      </c>
      <c r="BI13" s="38" t="s">
        <v>110</v>
      </c>
      <c r="BJ13" s="85">
        <v>45855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344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56895</v>
      </c>
      <c r="J14" s="38" t="s">
        <v>252</v>
      </c>
      <c r="K14" s="84">
        <v>56895</v>
      </c>
      <c r="L14" s="84" t="s">
        <v>253</v>
      </c>
      <c r="M14" s="38" t="s">
        <v>254</v>
      </c>
      <c r="N14" s="84">
        <v>226996</v>
      </c>
      <c r="O14" s="84" t="s">
        <v>255</v>
      </c>
      <c r="P14" s="84">
        <v>299054</v>
      </c>
      <c r="Q14" s="38" t="s">
        <v>256</v>
      </c>
      <c r="R14" s="38" t="s">
        <v>285</v>
      </c>
      <c r="S14" s="84" t="s">
        <v>321</v>
      </c>
      <c r="T14" s="84" t="s">
        <v>321</v>
      </c>
      <c r="U14" s="84" t="s">
        <v>314</v>
      </c>
      <c r="V14" s="84" t="s">
        <v>260</v>
      </c>
      <c r="W14" s="84">
        <v>0</v>
      </c>
      <c r="X14" s="38" t="s">
        <v>273</v>
      </c>
      <c r="Y14" s="84">
        <v>354194178</v>
      </c>
      <c r="Z14" s="38" t="s">
        <v>322</v>
      </c>
      <c r="AA14" s="108" t="s">
        <v>323</v>
      </c>
      <c r="AB14" s="84">
        <v>73000</v>
      </c>
      <c r="AC14" s="108" t="s">
        <v>264</v>
      </c>
      <c r="AD14" s="84">
        <v>24</v>
      </c>
      <c r="AE14" s="84" t="s">
        <v>324</v>
      </c>
      <c r="AF14" s="84" t="s">
        <v>266</v>
      </c>
      <c r="AG14" s="108" t="s">
        <v>267</v>
      </c>
      <c r="AH14" s="84" t="s">
        <v>268</v>
      </c>
      <c r="AI14" s="108" t="s">
        <v>325</v>
      </c>
      <c r="AJ14" s="84">
        <v>3900</v>
      </c>
      <c r="AK14" s="84">
        <v>3900</v>
      </c>
      <c r="AL14" s="108" t="s">
        <v>326</v>
      </c>
      <c r="AM14" s="84">
        <v>46809.760000000002</v>
      </c>
      <c r="AN14" s="112">
        <v>19490.240000000002</v>
      </c>
      <c r="AO14" s="112">
        <v>66300</v>
      </c>
      <c r="AP14" s="112">
        <v>26190.240000000002</v>
      </c>
      <c r="AQ14" s="112">
        <v>2324.7600000000002</v>
      </c>
      <c r="AR14" s="112">
        <v>28515</v>
      </c>
      <c r="AS14" s="112">
        <v>0</v>
      </c>
      <c r="AT14" s="112">
        <v>0</v>
      </c>
      <c r="AU14" s="112">
        <v>0</v>
      </c>
      <c r="AV14" s="84">
        <v>17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/>
      <c r="BF14" s="38" t="s">
        <v>321</v>
      </c>
      <c r="BG14" s="84"/>
      <c r="BH14" s="114" t="s">
        <v>342</v>
      </c>
      <c r="BI14" s="38" t="s">
        <v>110</v>
      </c>
      <c r="BJ14" s="85">
        <v>45855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343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56895</v>
      </c>
      <c r="J15" s="38" t="s">
        <v>252</v>
      </c>
      <c r="K15" s="84">
        <v>56895</v>
      </c>
      <c r="L15" s="84" t="s">
        <v>253</v>
      </c>
      <c r="M15" s="38" t="s">
        <v>254</v>
      </c>
      <c r="N15" s="84">
        <v>226996</v>
      </c>
      <c r="O15" s="84" t="s">
        <v>255</v>
      </c>
      <c r="P15" s="84">
        <v>299054</v>
      </c>
      <c r="Q15" s="38" t="s">
        <v>256</v>
      </c>
      <c r="R15" s="38" t="s">
        <v>285</v>
      </c>
      <c r="S15" s="84" t="s">
        <v>327</v>
      </c>
      <c r="T15" s="84" t="s">
        <v>327</v>
      </c>
      <c r="U15" s="84" t="s">
        <v>296</v>
      </c>
      <c r="V15" s="84" t="s">
        <v>260</v>
      </c>
      <c r="W15" s="84">
        <v>0</v>
      </c>
      <c r="X15" s="38" t="s">
        <v>273</v>
      </c>
      <c r="Y15" s="84">
        <v>354934946</v>
      </c>
      <c r="Z15" s="38" t="s">
        <v>328</v>
      </c>
      <c r="AA15" s="108" t="s">
        <v>329</v>
      </c>
      <c r="AB15" s="84">
        <v>63000</v>
      </c>
      <c r="AC15" s="108" t="s">
        <v>264</v>
      </c>
      <c r="AD15" s="84">
        <v>24</v>
      </c>
      <c r="AE15" s="84" t="s">
        <v>330</v>
      </c>
      <c r="AF15" s="84" t="s">
        <v>266</v>
      </c>
      <c r="AG15" s="108" t="s">
        <v>267</v>
      </c>
      <c r="AH15" s="84" t="s">
        <v>277</v>
      </c>
      <c r="AI15" s="108" t="s">
        <v>325</v>
      </c>
      <c r="AJ15" s="84">
        <v>3360</v>
      </c>
      <c r="AK15" s="84">
        <v>3360</v>
      </c>
      <c r="AL15" s="108" t="s">
        <v>331</v>
      </c>
      <c r="AM15" s="84">
        <v>32360.54</v>
      </c>
      <c r="AN15" s="112">
        <v>14679.46</v>
      </c>
      <c r="AO15" s="112">
        <v>47040</v>
      </c>
      <c r="AP15" s="112">
        <v>30639.46</v>
      </c>
      <c r="AQ15" s="112">
        <v>3700.54</v>
      </c>
      <c r="AR15" s="112">
        <v>34340</v>
      </c>
      <c r="AS15" s="112">
        <v>8341.2199999999993</v>
      </c>
      <c r="AT15" s="112">
        <v>1738.78</v>
      </c>
      <c r="AU15" s="112">
        <v>10080</v>
      </c>
      <c r="AV15" s="84">
        <v>17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/>
      <c r="BF15" s="38" t="s">
        <v>327</v>
      </c>
      <c r="BG15" s="84"/>
      <c r="BH15" s="114" t="s">
        <v>342</v>
      </c>
      <c r="BI15" s="38" t="s">
        <v>110</v>
      </c>
      <c r="BJ15" s="85">
        <v>45855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344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56895</v>
      </c>
      <c r="J16" s="38" t="s">
        <v>252</v>
      </c>
      <c r="K16" s="84">
        <v>56895</v>
      </c>
      <c r="L16" s="84" t="s">
        <v>253</v>
      </c>
      <c r="M16" s="38" t="s">
        <v>254</v>
      </c>
      <c r="N16" s="84">
        <v>226996</v>
      </c>
      <c r="O16" s="84" t="s">
        <v>255</v>
      </c>
      <c r="P16" s="84">
        <v>299054</v>
      </c>
      <c r="Q16" s="38" t="s">
        <v>256</v>
      </c>
      <c r="R16" s="38" t="s">
        <v>285</v>
      </c>
      <c r="S16" s="84" t="s">
        <v>332</v>
      </c>
      <c r="T16" s="84" t="s">
        <v>332</v>
      </c>
      <c r="U16" s="84" t="s">
        <v>314</v>
      </c>
      <c r="V16" s="84" t="s">
        <v>260</v>
      </c>
      <c r="W16" s="84">
        <v>0</v>
      </c>
      <c r="X16" s="38" t="s">
        <v>333</v>
      </c>
      <c r="Y16" s="84">
        <v>358180270</v>
      </c>
      <c r="Z16" s="38" t="s">
        <v>334</v>
      </c>
      <c r="AA16" s="108" t="s">
        <v>335</v>
      </c>
      <c r="AB16" s="84">
        <v>67000</v>
      </c>
      <c r="AC16" s="108" t="s">
        <v>264</v>
      </c>
      <c r="AD16" s="84">
        <v>24</v>
      </c>
      <c r="AE16" s="84" t="s">
        <v>324</v>
      </c>
      <c r="AF16" s="84" t="s">
        <v>266</v>
      </c>
      <c r="AG16" s="108" t="s">
        <v>276</v>
      </c>
      <c r="AH16" s="84" t="s">
        <v>277</v>
      </c>
      <c r="AI16" s="108" t="s">
        <v>336</v>
      </c>
      <c r="AJ16" s="84">
        <v>3530</v>
      </c>
      <c r="AK16" s="84">
        <v>3530</v>
      </c>
      <c r="AL16" s="108" t="s">
        <v>337</v>
      </c>
      <c r="AM16" s="84">
        <v>11075.06</v>
      </c>
      <c r="AN16" s="112">
        <v>6574.94</v>
      </c>
      <c r="AO16" s="112">
        <v>17650</v>
      </c>
      <c r="AP16" s="112">
        <v>55924.94</v>
      </c>
      <c r="AQ16" s="112">
        <v>11881.06</v>
      </c>
      <c r="AR16" s="112">
        <v>67806</v>
      </c>
      <c r="AS16" s="112">
        <v>9970.14</v>
      </c>
      <c r="AT16" s="112">
        <v>4149.8599999999997</v>
      </c>
      <c r="AU16" s="112">
        <v>14120</v>
      </c>
      <c r="AV16" s="84">
        <v>9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/>
      <c r="BF16" s="38" t="s">
        <v>332</v>
      </c>
      <c r="BG16" s="84"/>
      <c r="BH16" s="114" t="s">
        <v>342</v>
      </c>
      <c r="BI16" s="38" t="s">
        <v>110</v>
      </c>
      <c r="BJ16" s="85">
        <v>45855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344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56895</v>
      </c>
      <c r="J17" s="38" t="s">
        <v>252</v>
      </c>
      <c r="K17" s="84">
        <v>56895</v>
      </c>
      <c r="L17" s="84" t="s">
        <v>253</v>
      </c>
      <c r="M17" s="38" t="s">
        <v>254</v>
      </c>
      <c r="N17" s="84">
        <v>226996</v>
      </c>
      <c r="O17" s="84" t="s">
        <v>255</v>
      </c>
      <c r="P17" s="84">
        <v>299054</v>
      </c>
      <c r="Q17" s="38" t="s">
        <v>256</v>
      </c>
      <c r="R17" s="38" t="s">
        <v>338</v>
      </c>
      <c r="S17" s="84" t="s">
        <v>321</v>
      </c>
      <c r="T17" s="84" t="s">
        <v>321</v>
      </c>
      <c r="U17" s="84" t="s">
        <v>314</v>
      </c>
      <c r="V17" s="84" t="s">
        <v>260</v>
      </c>
      <c r="W17" s="84">
        <v>0</v>
      </c>
      <c r="X17" s="38" t="s">
        <v>273</v>
      </c>
      <c r="Y17" s="84">
        <v>358814722</v>
      </c>
      <c r="Z17" s="38" t="s">
        <v>322</v>
      </c>
      <c r="AA17" s="108" t="s">
        <v>339</v>
      </c>
      <c r="AB17" s="84">
        <v>30000</v>
      </c>
      <c r="AC17" s="108" t="s">
        <v>264</v>
      </c>
      <c r="AD17" s="84">
        <v>18</v>
      </c>
      <c r="AE17" s="84" t="s">
        <v>340</v>
      </c>
      <c r="AF17" s="84" t="s">
        <v>266</v>
      </c>
      <c r="AG17" s="108" t="s">
        <v>267</v>
      </c>
      <c r="AH17" s="84" t="s">
        <v>268</v>
      </c>
      <c r="AI17" s="108" t="s">
        <v>341</v>
      </c>
      <c r="AJ17" s="84">
        <v>1990</v>
      </c>
      <c r="AK17" s="84">
        <v>1990</v>
      </c>
      <c r="AL17" s="108" t="s">
        <v>326</v>
      </c>
      <c r="AM17" s="84">
        <v>12109.18</v>
      </c>
      <c r="AN17" s="112">
        <v>3810.82</v>
      </c>
      <c r="AO17" s="112">
        <v>15920</v>
      </c>
      <c r="AP17" s="112">
        <v>17890.82</v>
      </c>
      <c r="AQ17" s="112">
        <v>1968.18</v>
      </c>
      <c r="AR17" s="112">
        <v>19859</v>
      </c>
      <c r="AS17" s="112">
        <v>0</v>
      </c>
      <c r="AT17" s="112">
        <v>0</v>
      </c>
      <c r="AU17" s="112">
        <v>0</v>
      </c>
      <c r="AV17" s="84">
        <v>8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/>
      <c r="BF17" s="38" t="s">
        <v>321</v>
      </c>
      <c r="BG17" s="84"/>
      <c r="BH17" s="114" t="s">
        <v>342</v>
      </c>
      <c r="BI17" s="38" t="s">
        <v>110</v>
      </c>
      <c r="BJ17" s="85">
        <v>45855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343</v>
      </c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2025-07-21T09:14:13Z</dcterms:modified>
</cp:coreProperties>
</file>